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Титульный лист" sheetId="6" r:id="rId1"/>
    <sheet name="Title" sheetId="1" r:id="rId2"/>
    <sheet name="Part1_1" sheetId="2" r:id="rId3"/>
    <sheet name="Part1_2" sheetId="3" r:id="rId4"/>
    <sheet name="Part2" sheetId="4" r:id="rId5"/>
    <sheet name="Part3" sheetId="5" r:id="rId6"/>
  </sheets>
  <definedNames>
    <definedName name="_xlnm.Print_Titles" localSheetId="2">Part1_1!$2:$7</definedName>
    <definedName name="_xlnm.Print_Titles" localSheetId="3">Part1_2!$2:$4</definedName>
    <definedName name="_xlnm.Print_Titles" localSheetId="4">Part2!$2:$5</definedName>
    <definedName name="_xlnm.Print_Titles" localSheetId="1">Title!$2:$29</definedName>
    <definedName name="_xlnm.Print_Area" localSheetId="2">Part1_1!$A$1:$S$31</definedName>
    <definedName name="_xlnm.Print_Area" localSheetId="4">Part2!$A$1:$G$277</definedName>
  </definedNames>
  <calcPr calcId="145621"/>
</workbook>
</file>

<file path=xl/calcChain.xml><?xml version="1.0" encoding="utf-8"?>
<calcChain xmlns="http://schemas.openxmlformats.org/spreadsheetml/2006/main">
  <c r="M19" i="2" l="1"/>
  <c r="D59" i="4" l="1"/>
  <c r="D21" i="4" l="1"/>
  <c r="U30" i="2" l="1"/>
  <c r="D255" i="4" l="1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F208" i="4" l="1"/>
  <c r="E197" i="4"/>
  <c r="F186" i="4"/>
  <c r="E251" i="4"/>
  <c r="E76" i="4"/>
  <c r="E54" i="4"/>
  <c r="E202" i="4"/>
  <c r="D185" i="4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9" i="4"/>
  <c r="D246" i="4"/>
  <c r="B238" i="4"/>
  <c r="F245" i="4"/>
  <c r="E245" i="4"/>
  <c r="F244" i="4"/>
  <c r="E244" i="4"/>
  <c r="F243" i="4"/>
  <c r="E243" i="4"/>
  <c r="F242" i="4"/>
  <c r="F241" i="4" s="1"/>
  <c r="E242" i="4"/>
  <c r="D241" i="4"/>
  <c r="F53" i="4" l="1"/>
  <c r="F246" i="4"/>
  <c r="F185" i="4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E224" i="4" s="1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E125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E37" i="4" s="1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0" i="4" l="1"/>
  <c r="E136" i="4"/>
  <c r="E175" i="4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E218" i="4" s="1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F224" i="4"/>
  <c r="D174" i="4"/>
  <c r="F169" i="4"/>
  <c r="F158" i="4"/>
  <c r="D141" i="4"/>
  <c r="F147" i="4"/>
  <c r="F136" i="4"/>
  <c r="D119" i="4"/>
  <c r="E119" i="4" s="1"/>
  <c r="F48" i="4"/>
  <c r="F92" i="4"/>
  <c r="D86" i="4"/>
  <c r="F114" i="4"/>
  <c r="D31" i="4"/>
  <c r="E28" i="4"/>
  <c r="F103" i="4"/>
  <c r="F37" i="4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I86" i="4" l="1"/>
  <c r="I20" i="4"/>
  <c r="E86" i="4"/>
  <c r="D6" i="4"/>
  <c r="E130" i="4"/>
  <c r="E31" i="4"/>
  <c r="E174" i="4"/>
  <c r="E141" i="4"/>
  <c r="E152" i="4"/>
  <c r="F218" i="4"/>
  <c r="E229" i="4"/>
  <c r="F130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<sst xmlns="http://schemas.openxmlformats.org/spreadsheetml/2006/main" count="3005" uniqueCount="496">
  <si>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</si>
  <si>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</si>
  <si>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</si>
  <si>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</si>
  <si>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</si>
  <si>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</si>
  <si>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</si>
  <si>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</si>
  <si>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</si>
  <si>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</si>
  <si>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</si>
  <si>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</si>
  <si>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</si>
  <si>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</si>
  <si>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</si>
  <si>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</si>
  <si>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</si>
  <si>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</si>
  <si>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</si>
  <si>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</si>
  <si>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</si>
  <si>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</si>
  <si>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</si>
  <si>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</si>
  <si>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</si>
  <si>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</si>
  <si>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</si>
  <si>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</si>
  <si>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</si>
  <si>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</si>
  <si>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</si>
  <si>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</si>
  <si>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</si>
  <si>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</si>
  <si>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</si>
  <si>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</si>
  <si>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</si>
  <si>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</si>
  <si>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</si>
  <si>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</si>
  <si>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</si>
  <si>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</si>
  <si>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</si>
  <si>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</si>
  <si>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</si>
  <si>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</si>
  <si>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</si>
  <si>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</si>
  <si>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</si>
  <si>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</si>
  <si>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</si>
  <si>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</si>
  <si>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</si>
  <si>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</si>
  <si>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</si>
  <si>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</si>
  <si>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</si>
  <si>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</si>
  <si>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</si>
  <si>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</si>
  <si>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</si>
  <si>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</si>
  <si>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</si>
  <si>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</si>
  <si>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</si>
  <si>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</si>
  <si>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</si>
  <si>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</si>
  <si>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</si>
  <si>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</si>
  <si>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</si>
  <si>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</si>
  <si>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</si>
  <si>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</si>
  <si>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</si>
  <si>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</si>
  <si>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</si>
  <si>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</si>
  <si>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</si>
  <si>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</si>
  <si>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</si>
  <si>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</si>
  <si>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</si>
  <si>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</si>
  <si>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</si>
  <si>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</si>
  <si>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</si>
  <si>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</si>
  <si>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</si>
  <si>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</si>
  <si>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</si>
  <si>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</si>
  <si>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</si>
  <si>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</si>
  <si>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</si>
  <si>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</si>
  <si>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</si>
  <si>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</si>
  <si>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</si>
  <si>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</si>
  <si>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</si>
  <si>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</si>
  <si>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</si>
  <si>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</si>
  <si>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</si>
  <si>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</si>
  <si>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</si>
  <si>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</si>
  <si>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</si>
  <si>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</si>
  <si>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</si>
  <si>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</si>
  <si>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</si>
  <si>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</si>
  <si>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</si>
  <si>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</si>
  <si>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</si>
  <si>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</si>
  <si>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</si>
  <si>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</si>
  <si>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</si>
  <si>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</si>
  <si>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</si>
  <si>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</si>
  <si>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</si>
  <si>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</si>
  <si>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</si>
  <si>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</si>
  <si>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</si>
  <si>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</si>
  <si>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</si>
  <si>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</si>
  <si>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</si>
  <si>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</si>
  <si>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</si>
  <si>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</si>
  <si>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</si>
  <si>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</si>
  <si>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</si>
  <si>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</si>
  <si>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</si>
  <si>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</si>
  <si>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</si>
  <si>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</si>
  <si>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</si>
  <si>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</si>
  <si>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</si>
  <si>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</si>
  <si>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</si>
  <si>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</si>
  <si>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</si>
  <si>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</si>
  <si>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</si>
  <si>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</si>
  <si>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</si>
  <si>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</si>
  <si>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</si>
  <si>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</si>
  <si>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</si>
  <si>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</si>
  <si>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</si>
  <si>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</si>
  <si>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</si>
  <si>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</si>
  <si>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</si>
  <si>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</si>
  <si>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</si>
  <si>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</si>
  <si>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</si>
  <si>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</si>
  <si>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</si>
  <si>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</si>
  <si>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</si>
  <si>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</si>
  <si>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</si>
  <si>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</si>
  <si>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</si>
  <si>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</si>
  <si>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</si>
  <si>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</si>
  <si>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</si>
  <si>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</si>
  <si>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</si>
  <si>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</si>
  <si>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</si>
  <si>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</si>
  <si>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</si>
  <si>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</si>
  <si>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</si>
  <si>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</si>
  <si>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</si>
  <si>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</si>
  <si>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</si>
  <si>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</si>
  <si>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</si>
  <si>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</si>
  <si>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</si>
  <si>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</si>
  <si>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</si>
  <si>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</si>
  <si>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</si>
  <si>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</si>
  <si>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</si>
  <si>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</si>
  <si>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</si>
  <si>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</si>
  <si>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</si>
  <si>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</si>
  <si>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</si>
  <si>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</si>
  <si>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</si>
  <si>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</si>
  <si>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</si>
  <si>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</si>
  <si>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</si>
  <si>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</si>
  <si>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</si>
  <si>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</si>
  <si>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</si>
  <si>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</si>
  <si>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</si>
  <si>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</si>
  <si>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</si>
  <si>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</si>
  <si>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</si>
  <si>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</si>
  <si>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</si>
  <si>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</si>
  <si>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</si>
  <si>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</si>
  <si>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</si>
  <si>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</si>
  <si>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</si>
  <si>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</si>
  <si>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</si>
  <si>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</si>
  <si>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</si>
  <si>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</si>
  <si>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</si>
  <si>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</si>
  <si>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</si>
  <si>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</si>
  <si>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</si>
  <si>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</si>
  <si>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</si>
  <si>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</si>
  <si>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</si>
  <si>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</si>
  <si>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</si>
  <si>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</si>
  <si>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</si>
  <si>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</si>
  <si>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</si>
  <si>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</si>
  <si>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</si>
  <si>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</si>
  <si>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</si>
  <si>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</si>
  <si>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</si>
  <si>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</si>
  <si>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</si>
  <si>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</si>
  <si>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</si>
  <si>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</si>
  <si>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</si>
  <si>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</si>
  <si>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</si>
  <si>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</si>
  <si>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</si>
  <si>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</si>
  <si>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</si>
  <si>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</si>
  <si>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</si>
  <si>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</si>
  <si>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</si>
  <si>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</si>
  <si>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</si>
  <si>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</si>
  <si>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</si>
  <si>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</si>
  <si>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</si>
  <si>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</si>
  <si>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</si>
  <si>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</si>
  <si>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</si>
  <si>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</si>
  <si>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</si>
  <si>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</si>
  <si>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</si>
  <si>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</si>
  <si>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</si>
  <si>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</si>
  <si>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</si>
  <si>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</si>
  <si>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</si>
  <si>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</si>
  <si>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</si>
  <si>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</si>
  <si>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</si>
  <si>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</si>
  <si>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</si>
  <si>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</si>
  <si>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</si>
  <si>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</si>
  <si>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</si>
  <si>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</si>
  <si>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</si>
  <si>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</si>
  <si>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</si>
  <si>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</si>
  <si>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</si>
  <si>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</si>
  <si>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</si>
  <si>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</si>
  <si>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</si>
  <si>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</si>
  <si>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</si>
  <si>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</si>
  <si>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</si>
  <si>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</si>
  <si>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</si>
  <si>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</si>
  <si>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</si>
  <si>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</si>
  <si>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</si>
  <si>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</si>
  <si>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</si>
  <si>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</si>
  <si>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</si>
  <si>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</si>
  <si>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</si>
  <si>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</si>
  <si>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</si>
  <si>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</si>
  <si>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</si>
  <si>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</si>
  <si>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</si>
  <si>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</si>
  <si>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</si>
  <si>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</si>
  <si>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</si>
  <si>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</si>
  <si>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</si>
  <si>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</si>
  <si>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</si>
  <si>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</si>
  <si>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</si>
  <si>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</si>
  <si>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</si>
  <si>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</si>
  <si>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</si>
  <si>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</si>
  <si>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</si>
  <si>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</si>
  <si>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</si>
  <si>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</si>
  <si>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</si>
  <si>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</si>
  <si>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</si>
  <si>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</si>
  <si>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</si>
  <si>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</si>
  <si>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</si>
  <si>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</si>
  <si>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</si>
  <si>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</si>
  <si>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</si>
  <si>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</si>
  <si>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</si>
  <si>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</si>
  <si>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</si>
  <si>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</si>
  <si>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</si>
  <si>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</si>
  <si>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</si>
  <si>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</si>
  <si>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</si>
  <si>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</si>
  <si>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</si>
  <si>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</si>
  <si>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</si>
  <si>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</si>
  <si>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</si>
  <si>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</si>
  <si>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</si>
  <si>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</si>
  <si>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</si>
  <si>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</si>
  <si>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</si>
  <si>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</si>
  <si>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</si>
  <si>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</si>
  <si>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</si>
  <si>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</si>
  <si>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</si>
  <si>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</si>
  <si>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</si>
  <si>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</si>
  <si>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</si>
  <si>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</si>
  <si>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</si>
  <si>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</si>
  <si>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</si>
  <si>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</si>
  <si>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</si>
  <si>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</si>
  <si>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</si>
  <si>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</si>
  <si>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</si>
  <si>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</si>
  <si>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</si>
  <si>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</si>
  <si>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</si>
  <si>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</si>
  <si>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</si>
  <si>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</si>
  <si>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</si>
  <si>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</si>
  <si>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</si>
  <si>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</si>
  <si>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</si>
  <si>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</si>
  <si>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</si>
  <si>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</si>
  <si>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</si>
  <si>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</si>
  <si>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</si>
  <si>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</si>
  <si>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</si>
  <si>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</si>
  <si>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</si>
  <si>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</si>
  <si>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</si>
  <si>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</si>
  <si>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</si>
  <si>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</si>
  <si>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</si>
  <si>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</si>
  <si>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</si>
  <si>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</si>
  <si>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</si>
  <si>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</si>
  <si>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</si>
  <si>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</si>
  <si>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</si>
  <si>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</si>
  <si>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</si>
  <si>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</si>
  <si>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</si>
  <si>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</si>
  <si>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</si>
  <si>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</si>
  <si>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</si>
  <si>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</si>
  <si>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</si>
  <si>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</si>
  <si>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</si>
  <si>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</si>
  <si>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</si>
  <si>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</si>
  <si>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</si>
  <si>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</si>
  <si>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</si>
  <si>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</si>
  <si>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</si>
  <si>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</si>
  <si>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</si>
  <si>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</si>
  <si>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</si>
  <si>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</si>
  <si>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</si>
  <si>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</si>
  <si>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</si>
  <si>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</si>
  <si>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</si>
  <si>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</si>
  <si>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</si>
  <si>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</si>
  <si>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</si>
  <si>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</si>
  <si>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</si>
  <si>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</si>
  <si>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</si>
  <si>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</si>
  <si>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</si>
  <si>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</si>
  <si>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</si>
  <si>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</si>
  <si>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</si>
  <si>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</si>
  <si>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</si>
  <si>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</si>
  <si>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государственное бюджетное учреждение "Комплексный центр социального обслуживания населения" Бежецкого района</t>
  </si>
  <si>
    <t>Козырева Юлия Владимировна</t>
  </si>
  <si>
    <t>Новикова Валентина Ивановна</t>
  </si>
  <si>
    <t>«31 »  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</si>
</sst>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6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57150</xdr:colOff>
      <xdr:row>36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58150" cy="5876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Q25" sqref="Q25"/>
    </sheetView>
  </sheetViews>
  <sheetFormatPr defaultRowHeight="12.75" x14ac:dyDescent="0.2"/>
  <sheetData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zoomScale="60" zoomScaleNormal="100" workbookViewId="0">
      <selection activeCell="M33" sqref="M33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13" x14ac:dyDescent="0.2">
      <c r="A1" t="s">
        <v>0</v>
      </c>
    </row>
    <row r="2" spans="1:13" ht="43.35" customHeight="1" x14ac:dyDescent="0.2">
      <c r="A2" s="57" t="s">
        <v>0</v>
      </c>
      <c r="B2" s="57" t="s">
        <v>0</v>
      </c>
      <c r="C2" s="57" t="s">
        <v>0</v>
      </c>
      <c r="D2" s="57" t="s">
        <v>0</v>
      </c>
      <c r="E2" s="68" t="s">
        <v>1</v>
      </c>
      <c r="F2" s="68"/>
      <c r="G2" s="68"/>
    </row>
    <row r="3" spans="1:13" ht="18" customHeight="1" x14ac:dyDescent="0.2">
      <c r="A3" s="57" t="s">
        <v>0</v>
      </c>
      <c r="B3" s="57" t="s">
        <v>0</v>
      </c>
      <c r="C3" s="57" t="s">
        <v>0</v>
      </c>
      <c r="D3" s="57" t="s">
        <v>0</v>
      </c>
      <c r="E3" s="67" t="s">
        <v>0</v>
      </c>
      <c r="F3" s="67" t="s">
        <v>0</v>
      </c>
      <c r="G3" s="67" t="s">
        <v>0</v>
      </c>
    </row>
    <row r="4" spans="1:13" ht="18" customHeight="1" x14ac:dyDescent="0.2">
      <c r="A4" s="57" t="s">
        <v>0</v>
      </c>
      <c r="B4" s="57" t="s">
        <v>0</v>
      </c>
      <c r="C4" s="57" t="s">
        <v>0</v>
      </c>
      <c r="D4" s="57" t="s">
        <v>0</v>
      </c>
      <c r="E4" s="67" t="s">
        <v>0</v>
      </c>
      <c r="F4" s="67" t="s">
        <v>0</v>
      </c>
      <c r="G4" s="67" t="s">
        <v>0</v>
      </c>
    </row>
    <row r="5" spans="1:13" ht="77.25" customHeight="1" x14ac:dyDescent="0.2">
      <c r="A5" s="57" t="s">
        <v>0</v>
      </c>
      <c r="B5" s="57" t="s">
        <v>0</v>
      </c>
      <c r="C5" s="57" t="s">
        <v>0</v>
      </c>
      <c r="D5" s="57" t="s">
        <v>0</v>
      </c>
      <c r="E5" s="69" t="s">
        <v>2</v>
      </c>
      <c r="F5" s="69"/>
      <c r="G5" s="69"/>
    </row>
    <row r="6" spans="1:13" ht="12.75" customHeight="1" x14ac:dyDescent="0.2">
      <c r="A6" s="57" t="s">
        <v>0</v>
      </c>
      <c r="B6" s="57" t="s">
        <v>0</v>
      </c>
      <c r="C6" s="57" t="s">
        <v>0</v>
      </c>
      <c r="D6" s="57" t="s">
        <v>0</v>
      </c>
      <c r="E6" s="69" t="s">
        <v>3</v>
      </c>
      <c r="F6" s="69"/>
      <c r="G6" s="69"/>
    </row>
    <row r="7" spans="1:13" ht="12.75" customHeight="1" x14ac:dyDescent="0.2">
      <c r="A7" s="57" t="s">
        <v>0</v>
      </c>
      <c r="B7" s="57" t="s">
        <v>0</v>
      </c>
      <c r="C7" s="57" t="s">
        <v>0</v>
      </c>
      <c r="D7" s="57" t="s">
        <v>0</v>
      </c>
      <c r="E7" s="63" t="s">
        <v>4</v>
      </c>
      <c r="F7" s="63"/>
      <c r="G7" s="63"/>
    </row>
    <row r="8" spans="1:13" ht="30.4" customHeight="1" x14ac:dyDescent="0.2">
      <c r="A8" s="57" t="s">
        <v>0</v>
      </c>
      <c r="B8" s="57" t="s">
        <v>0</v>
      </c>
      <c r="C8" s="57" t="s">
        <v>0</v>
      </c>
      <c r="D8" s="57" t="s">
        <v>0</v>
      </c>
      <c r="E8" s="66" t="s">
        <v>5</v>
      </c>
      <c r="F8" s="66"/>
      <c r="G8" s="66"/>
    </row>
    <row r="9" spans="1:13" ht="31.35" customHeight="1" x14ac:dyDescent="0.2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62" t="s">
        <v>494</v>
      </c>
    </row>
    <row r="10" spans="1:13" ht="12.75" customHeight="1" x14ac:dyDescent="0.2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6</v>
      </c>
    </row>
    <row r="11" spans="1:13" ht="12.75" customHeight="1" x14ac:dyDescent="0.2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7</v>
      </c>
    </row>
    <row r="12" spans="1:13" ht="12.75" customHeight="1" x14ac:dyDescent="0.2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495</v>
      </c>
    </row>
    <row r="13" spans="1:13" ht="30.2" customHeight="1" x14ac:dyDescent="0.2">
      <c r="A13" s="57" t="s">
        <v>0</v>
      </c>
      <c r="B13" s="57" t="s">
        <v>0</v>
      </c>
      <c r="C13" s="57" t="s">
        <v>0</v>
      </c>
      <c r="D13" s="57" t="s">
        <v>0</v>
      </c>
      <c r="E13" s="63" t="s">
        <v>8</v>
      </c>
      <c r="F13" s="63"/>
      <c r="G13" s="63"/>
    </row>
    <row r="14" spans="1:13" ht="12.75" customHeight="1" x14ac:dyDescent="0.2">
      <c r="A14" s="57" t="s">
        <v>0</v>
      </c>
      <c r="B14" s="57" t="s">
        <v>0</v>
      </c>
      <c r="C14" s="57" t="s">
        <v>0</v>
      </c>
      <c r="D14" s="57" t="s">
        <v>0</v>
      </c>
      <c r="E14" s="66" t="s">
        <v>9</v>
      </c>
      <c r="F14" s="66"/>
      <c r="G14" s="66"/>
    </row>
    <row r="15" spans="1:13" ht="27.2" customHeight="1" x14ac:dyDescent="0.2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61" t="s">
        <v>493</v>
      </c>
      <c r="H15" s="60"/>
      <c r="I15" s="60"/>
      <c r="J15" s="60"/>
      <c r="K15" s="60"/>
      <c r="L15" s="60"/>
      <c r="M15" s="60"/>
    </row>
    <row r="16" spans="1:13" ht="12.75" customHeight="1" x14ac:dyDescent="0.2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6</v>
      </c>
    </row>
    <row r="17" spans="1:7" ht="12.75" customHeight="1" x14ac:dyDescent="0.2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10</v>
      </c>
    </row>
    <row r="18" spans="1:7" ht="12.75" customHeight="1" x14ac:dyDescent="0.2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495</v>
      </c>
    </row>
    <row r="19" spans="1:7" ht="23.65" customHeight="1" x14ac:dyDescent="0.2">
      <c r="A19" s="57" t="s">
        <v>0</v>
      </c>
      <c r="B19" s="57" t="s">
        <v>0</v>
      </c>
      <c r="C19" s="57" t="s">
        <v>0</v>
      </c>
      <c r="D19" s="57" t="s">
        <v>0</v>
      </c>
      <c r="E19" s="63" t="s">
        <v>491</v>
      </c>
      <c r="F19" s="63"/>
      <c r="G19" s="63"/>
    </row>
    <row r="20" spans="1:7" ht="29.45" customHeight="1" x14ac:dyDescent="0.2">
      <c r="A20" s="57" t="s">
        <v>0</v>
      </c>
      <c r="B20" s="57" t="s">
        <v>0</v>
      </c>
      <c r="C20" s="57" t="s">
        <v>0</v>
      </c>
      <c r="D20" s="57" t="s">
        <v>0</v>
      </c>
      <c r="E20" s="66" t="s">
        <v>11</v>
      </c>
      <c r="F20" s="66"/>
      <c r="G20" s="66"/>
    </row>
    <row r="21" spans="1:7" ht="25.9" customHeight="1" x14ac:dyDescent="0.2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61"/>
    </row>
    <row r="22" spans="1:7" ht="12.75" customHeight="1" x14ac:dyDescent="0.2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6</v>
      </c>
    </row>
    <row r="23" spans="1:7" ht="12.75" customHeight="1" x14ac:dyDescent="0.2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12</v>
      </c>
    </row>
    <row r="24" spans="1:7" ht="12.75" customHeight="1" x14ac:dyDescent="0.2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495</v>
      </c>
    </row>
    <row r="25" spans="1:7" ht="18" customHeight="1" x14ac:dyDescent="0.2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95" customHeight="1" x14ac:dyDescent="0.2">
      <c r="A26" s="67" t="s">
        <v>13</v>
      </c>
      <c r="B26" s="67"/>
      <c r="C26" s="67"/>
      <c r="D26" s="67"/>
      <c r="E26" s="67"/>
      <c r="F26" s="67"/>
      <c r="G26" s="67"/>
    </row>
    <row r="27" spans="1:7" ht="12.75" customHeight="1" x14ac:dyDescent="0.2">
      <c r="A27" s="63" t="s">
        <v>492</v>
      </c>
      <c r="B27" s="63"/>
      <c r="C27" s="63"/>
      <c r="D27" s="63"/>
      <c r="E27" s="63"/>
      <c r="F27" s="63"/>
      <c r="G27" s="63"/>
    </row>
    <row r="28" spans="1:7" ht="12.75" customHeight="1" x14ac:dyDescent="0.2">
      <c r="A28" s="64" t="s">
        <v>14</v>
      </c>
      <c r="B28" s="64"/>
      <c r="C28" s="64"/>
      <c r="D28" s="64"/>
      <c r="E28" s="64"/>
      <c r="F28" s="64"/>
      <c r="G28" s="64"/>
    </row>
    <row r="29" spans="1:7" ht="18" customHeight="1" x14ac:dyDescent="0.2">
      <c r="A29" s="65" t="s">
        <v>485</v>
      </c>
      <c r="B29" s="63"/>
      <c r="C29" s="63"/>
      <c r="D29" s="63"/>
      <c r="E29" s="63"/>
      <c r="F29" s="63"/>
      <c r="G29" s="63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view="pageBreakPreview" topLeftCell="A19" zoomScale="60" zoomScaleNormal="60" workbookViewId="0">
      <selection activeCell="AA19" sqref="AA19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  <col min="21" max="21" width="11.83203125" bestFit="1" customWidth="1"/>
  </cols>
  <sheetData>
    <row r="1" spans="1:19" x14ac:dyDescent="0.2">
      <c r="A1" s="2" t="s">
        <v>0</v>
      </c>
    </row>
    <row r="2" spans="1:19" ht="31.35" customHeight="1" x14ac:dyDescent="0.2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3.950000000000003" customHeight="1" x14ac:dyDescent="0.2">
      <c r="A3" s="72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ht="188.25" customHeight="1" x14ac:dyDescent="0.2">
      <c r="A4" s="73" t="s">
        <v>185</v>
      </c>
      <c r="B4" s="73" t="s">
        <v>186</v>
      </c>
      <c r="C4" s="73" t="s">
        <v>187</v>
      </c>
      <c r="D4" s="76" t="s">
        <v>188</v>
      </c>
      <c r="E4" s="77"/>
      <c r="F4" s="78"/>
      <c r="G4" s="76" t="s">
        <v>189</v>
      </c>
      <c r="H4" s="78"/>
      <c r="I4" s="79" t="s">
        <v>190</v>
      </c>
      <c r="J4" s="79"/>
      <c r="K4" s="70" t="s">
        <v>20</v>
      </c>
      <c r="L4" s="70"/>
      <c r="M4" s="70"/>
      <c r="N4" s="70"/>
      <c r="O4" s="70"/>
      <c r="P4" s="70"/>
      <c r="Q4" s="70" t="s">
        <v>21</v>
      </c>
      <c r="R4" s="70"/>
      <c r="S4" s="70"/>
    </row>
    <row r="5" spans="1:19" ht="36.75" customHeight="1" x14ac:dyDescent="0.2">
      <c r="A5" s="74"/>
      <c r="B5" s="74"/>
      <c r="C5" s="74"/>
      <c r="D5" s="73" t="s">
        <v>22</v>
      </c>
      <c r="E5" s="73" t="s">
        <v>23</v>
      </c>
      <c r="F5" s="73" t="s">
        <v>24</v>
      </c>
      <c r="G5" s="73" t="s">
        <v>25</v>
      </c>
      <c r="H5" s="73" t="s">
        <v>26</v>
      </c>
      <c r="I5" s="79"/>
      <c r="J5" s="79"/>
      <c r="K5" s="70" t="s">
        <v>486</v>
      </c>
      <c r="L5" s="70"/>
      <c r="M5" s="70" t="s">
        <v>487</v>
      </c>
      <c r="N5" s="70"/>
      <c r="O5" s="70" t="s">
        <v>488</v>
      </c>
      <c r="P5" s="70"/>
      <c r="Q5" s="70" t="s">
        <v>0</v>
      </c>
      <c r="R5" s="70" t="s">
        <v>0</v>
      </c>
      <c r="S5" s="70" t="s">
        <v>0</v>
      </c>
    </row>
    <row r="6" spans="1:19" ht="71.25" customHeight="1" x14ac:dyDescent="0.2">
      <c r="A6" s="75"/>
      <c r="B6" s="75"/>
      <c r="C6" s="75"/>
      <c r="D6" s="75"/>
      <c r="E6" s="75"/>
      <c r="F6" s="75"/>
      <c r="G6" s="75"/>
      <c r="H6" s="75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39</v>
      </c>
      <c r="M8" s="5"/>
      <c r="N8" s="5">
        <f>L8</f>
        <v>39</v>
      </c>
      <c r="O8" s="5"/>
      <c r="P8" s="5">
        <f>L8</f>
        <v>39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210</v>
      </c>
      <c r="M9" s="5" t="s">
        <v>0</v>
      </c>
      <c r="N9" s="5">
        <f>L9</f>
        <v>210</v>
      </c>
      <c r="O9" s="5" t="s">
        <v>0</v>
      </c>
      <c r="P9" s="5">
        <f>N9</f>
        <v>210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210</v>
      </c>
      <c r="M10" s="5" t="s">
        <v>0</v>
      </c>
      <c r="N10" s="5">
        <f t="shared" ref="N10:N14" si="0">L10</f>
        <v>210</v>
      </c>
      <c r="O10" s="5" t="s">
        <v>0</v>
      </c>
      <c r="P10" s="5">
        <f t="shared" ref="P10:P13" si="1">N10</f>
        <v>210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205</v>
      </c>
      <c r="M11" s="5" t="s">
        <v>0</v>
      </c>
      <c r="N11" s="5">
        <f t="shared" si="0"/>
        <v>205</v>
      </c>
      <c r="O11" s="5" t="s">
        <v>0</v>
      </c>
      <c r="P11" s="5">
        <f t="shared" si="1"/>
        <v>205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88</v>
      </c>
      <c r="M12" s="5"/>
      <c r="N12" s="5">
        <f t="shared" si="0"/>
        <v>88</v>
      </c>
      <c r="O12" s="5"/>
      <c r="P12" s="5">
        <f t="shared" si="1"/>
        <v>88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108</v>
      </c>
      <c r="M13" s="5" t="s">
        <v>0</v>
      </c>
      <c r="N13" s="5">
        <f t="shared" si="0"/>
        <v>108</v>
      </c>
      <c r="O13" s="5" t="s">
        <v>0</v>
      </c>
      <c r="P13" s="5">
        <f t="shared" si="1"/>
        <v>108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6</v>
      </c>
      <c r="M14" s="5" t="s">
        <v>0</v>
      </c>
      <c r="N14" s="5">
        <f t="shared" si="0"/>
        <v>6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2300</v>
      </c>
      <c r="L15" s="5" t="s">
        <v>0</v>
      </c>
      <c r="M15" s="5">
        <f>K15</f>
        <v>2300</v>
      </c>
      <c r="N15" s="5" t="s">
        <v>0</v>
      </c>
      <c r="O15" s="5">
        <f>M15</f>
        <v>2300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21" ht="409.5" customHeight="1" x14ac:dyDescent="0.2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80</v>
      </c>
      <c r="L17" s="5" t="s">
        <v>0</v>
      </c>
      <c r="M17" s="5">
        <f t="shared" si="2"/>
        <v>80</v>
      </c>
      <c r="N17" s="5" t="s">
        <v>0</v>
      </c>
      <c r="O17" s="5">
        <f t="shared" si="3"/>
        <v>80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21" ht="409.5" customHeight="1" x14ac:dyDescent="0.2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153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21" ht="409.6" customHeight="1" x14ac:dyDescent="0.2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614</v>
      </c>
      <c r="L19" s="5" t="s">
        <v>0</v>
      </c>
      <c r="M19" s="5">
        <f t="shared" si="2"/>
        <v>614</v>
      </c>
      <c r="N19" s="5" t="s">
        <v>0</v>
      </c>
      <c r="O19" s="5">
        <f t="shared" si="3"/>
        <v>614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21" ht="409.5" customHeight="1" x14ac:dyDescent="0.2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50</v>
      </c>
      <c r="L20" s="5" t="s">
        <v>0</v>
      </c>
      <c r="M20" s="5">
        <f t="shared" si="2"/>
        <v>50</v>
      </c>
      <c r="N20" s="5" t="s">
        <v>0</v>
      </c>
      <c r="O20" s="5">
        <f t="shared" si="3"/>
        <v>50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21" ht="140.25" customHeight="1" x14ac:dyDescent="0.2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32</v>
      </c>
      <c r="L21" s="5" t="s">
        <v>0</v>
      </c>
      <c r="M21" s="5">
        <f t="shared" si="2"/>
        <v>32</v>
      </c>
      <c r="N21" s="5" t="s">
        <v>0</v>
      </c>
      <c r="O21" s="5">
        <f t="shared" si="3"/>
        <v>32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21" ht="140.25" customHeight="1" x14ac:dyDescent="0.2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32</v>
      </c>
      <c r="L22" s="5" t="s">
        <v>0</v>
      </c>
      <c r="M22" s="5">
        <f t="shared" si="2"/>
        <v>32</v>
      </c>
      <c r="N22" s="5" t="s">
        <v>0</v>
      </c>
      <c r="O22" s="5">
        <f t="shared" si="3"/>
        <v>32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21" ht="140.25" customHeight="1" x14ac:dyDescent="0.2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32</v>
      </c>
      <c r="L23" s="5" t="s">
        <v>0</v>
      </c>
      <c r="M23" s="5">
        <f t="shared" si="2"/>
        <v>32</v>
      </c>
      <c r="N23" s="5" t="s">
        <v>0</v>
      </c>
      <c r="O23" s="5">
        <f t="shared" si="3"/>
        <v>32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21" ht="409.5" customHeight="1" x14ac:dyDescent="0.2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32</v>
      </c>
      <c r="L24" s="5" t="s">
        <v>0</v>
      </c>
      <c r="M24" s="5">
        <f t="shared" si="2"/>
        <v>32</v>
      </c>
      <c r="N24" s="5" t="s">
        <v>0</v>
      </c>
      <c r="O24" s="5">
        <f t="shared" si="3"/>
        <v>32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21" ht="140.25" customHeight="1" x14ac:dyDescent="0.2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32</v>
      </c>
      <c r="L25" s="5" t="s">
        <v>0</v>
      </c>
      <c r="M25" s="5">
        <f t="shared" si="2"/>
        <v>32</v>
      </c>
      <c r="N25" s="5" t="s">
        <v>0</v>
      </c>
      <c r="O25" s="5">
        <f t="shared" si="3"/>
        <v>32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21" ht="140.25" customHeight="1" x14ac:dyDescent="0.2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2</v>
      </c>
      <c r="L26" s="5" t="s">
        <v>0</v>
      </c>
      <c r="M26" s="5">
        <f t="shared" si="2"/>
        <v>2</v>
      </c>
      <c r="N26" s="5" t="s">
        <v>0</v>
      </c>
      <c r="O26" s="5">
        <f t="shared" si="3"/>
        <v>2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21" ht="409.5" x14ac:dyDescent="0.2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0</v>
      </c>
      <c r="L27" s="5"/>
      <c r="M27" s="5">
        <f t="shared" si="2"/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21" ht="409.5" x14ac:dyDescent="0.2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10</v>
      </c>
      <c r="L28" s="5"/>
      <c r="M28" s="5">
        <f t="shared" si="2"/>
        <v>10</v>
      </c>
      <c r="N28" s="5"/>
      <c r="O28" s="5">
        <f t="shared" si="3"/>
        <v>10</v>
      </c>
      <c r="P28" s="5"/>
      <c r="Q28" s="22" t="s">
        <v>295</v>
      </c>
      <c r="R28" s="29">
        <v>41967</v>
      </c>
      <c r="S28" s="6" t="s">
        <v>294</v>
      </c>
    </row>
    <row r="29" spans="1:21" ht="409.5" customHeight="1" x14ac:dyDescent="0.2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5</v>
      </c>
      <c r="L29" s="5" t="s">
        <v>0</v>
      </c>
      <c r="M29" s="5">
        <f t="shared" si="2"/>
        <v>5</v>
      </c>
      <c r="N29" s="5" t="s">
        <v>0</v>
      </c>
      <c r="O29" s="5">
        <f t="shared" si="3"/>
        <v>5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 x14ac:dyDescent="0.2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21" ht="409.5" customHeight="1" x14ac:dyDescent="0.2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view="pageBreakPreview" topLeftCell="A7" zoomScale="60" zoomScaleNormal="100" workbookViewId="0">
      <selection activeCell="Q4" sqref="Q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95.65" customHeight="1" x14ac:dyDescent="0.2">
      <c r="A3" s="80" t="s">
        <v>185</v>
      </c>
      <c r="B3" s="70" t="s">
        <v>17</v>
      </c>
      <c r="C3" s="70" t="s">
        <v>18</v>
      </c>
      <c r="D3" s="70"/>
      <c r="E3" s="70"/>
      <c r="F3" s="70" t="s">
        <v>19</v>
      </c>
      <c r="G3" s="70"/>
      <c r="H3" s="70" t="s">
        <v>81</v>
      </c>
      <c r="I3" s="70"/>
      <c r="J3" s="70" t="s">
        <v>82</v>
      </c>
      <c r="K3" s="70"/>
      <c r="L3" s="70"/>
      <c r="M3" s="70" t="s">
        <v>83</v>
      </c>
    </row>
    <row r="4" spans="1:13" ht="160.5" customHeight="1" x14ac:dyDescent="0.2">
      <c r="A4" s="81" t="s">
        <v>0</v>
      </c>
      <c r="B4" s="70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70" t="s">
        <v>0</v>
      </c>
    </row>
    <row r="5" spans="1:13" ht="160.5" customHeight="1" x14ac:dyDescent="0.2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40" orientation="landscape" r:id="rId1"/>
  <headerFooter>
    <oddFooter>&amp;C&amp;P из &amp;N</oddFooter>
  </headerFooter>
  <rowBreaks count="1" manualBreakCount="1">
    <brk id="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view="pageBreakPreview" topLeftCell="A204" zoomScale="60" zoomScaleNormal="100" workbookViewId="0">
      <selection activeCell="D278" sqref="D278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2" bestFit="1" customWidth="1"/>
    <col min="9" max="9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2" t="s">
        <v>90</v>
      </c>
      <c r="B2" s="82"/>
      <c r="C2" s="82"/>
      <c r="D2" s="82"/>
      <c r="E2" s="82"/>
      <c r="F2" s="82"/>
      <c r="G2" s="82"/>
    </row>
    <row r="3" spans="1:7" ht="29.85" customHeight="1" x14ac:dyDescent="0.2">
      <c r="A3" s="83" t="s">
        <v>91</v>
      </c>
      <c r="B3" s="83" t="s">
        <v>92</v>
      </c>
      <c r="C3" s="83" t="s">
        <v>28</v>
      </c>
      <c r="D3" s="83" t="s">
        <v>93</v>
      </c>
      <c r="E3" s="83"/>
      <c r="F3" s="83"/>
      <c r="G3" s="83" t="s">
        <v>94</v>
      </c>
    </row>
    <row r="4" spans="1:7" ht="53.65" customHeight="1" x14ac:dyDescent="0.2">
      <c r="A4" s="83" t="s">
        <v>0</v>
      </c>
      <c r="B4" s="83" t="s">
        <v>0</v>
      </c>
      <c r="C4" s="83" t="s">
        <v>0</v>
      </c>
      <c r="D4" s="18" t="s">
        <v>95</v>
      </c>
      <c r="E4" s="18" t="s">
        <v>96</v>
      </c>
      <c r="F4" s="18" t="s">
        <v>97</v>
      </c>
      <c r="G4" s="83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26016903.880000003</v>
      </c>
      <c r="E6" s="11">
        <f t="shared" ref="E6:F6" si="0">E9+E20+E31+E42+E86+E97+E108+E119+E130+E141+E152+E163+E174+E218+E229+E240+E185+E196+E207+E53+E64+E75+E262+E251</f>
        <v>26016903.880000003</v>
      </c>
      <c r="F6" s="11">
        <f t="shared" si="0"/>
        <v>26016903.880000003</v>
      </c>
      <c r="G6" s="19"/>
    </row>
    <row r="7" spans="1:7" ht="30.95" customHeight="1" x14ac:dyDescent="0.2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102</v>
      </c>
      <c r="B9" s="19" t="s">
        <v>103</v>
      </c>
      <c r="C9" s="18" t="s">
        <v>99</v>
      </c>
      <c r="D9" s="11">
        <f>D10*D15-D16*D17</f>
        <v>3557096.4000000004</v>
      </c>
      <c r="E9" s="11">
        <f>D9</f>
        <v>3557096.4000000004</v>
      </c>
      <c r="F9" s="11">
        <f>D9</f>
        <v>3557096.4000000004</v>
      </c>
      <c r="G9" s="42" t="s">
        <v>104</v>
      </c>
    </row>
    <row r="10" spans="1:7" ht="43.35" customHeight="1" x14ac:dyDescent="0.2">
      <c r="A10" s="41" t="s">
        <v>105</v>
      </c>
      <c r="B10" s="19" t="s">
        <v>106</v>
      </c>
      <c r="C10" s="18" t="s">
        <v>99</v>
      </c>
      <c r="D10" s="11">
        <f>ROUND((D11*(D12/100*D13/100*D14/100)),2)</f>
        <v>201020.42</v>
      </c>
      <c r="E10" s="11">
        <f t="shared" ref="E10:F10" si="1">ROUND((E11*(E12/100*E13/100*E14/100)),2)</f>
        <v>201020.42</v>
      </c>
      <c r="F10" s="11">
        <f t="shared" si="1"/>
        <v>201020.42</v>
      </c>
      <c r="G10" s="42" t="s">
        <v>107</v>
      </c>
    </row>
    <row r="11" spans="1:7" ht="12.75" customHeight="1" x14ac:dyDescent="0.2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">
      <c r="A13" s="41" t="s">
        <v>113</v>
      </c>
      <c r="B13" s="19" t="s">
        <v>114</v>
      </c>
      <c r="C13" s="18" t="s">
        <v>112</v>
      </c>
      <c r="D13" s="15">
        <v>84.244790657999999</v>
      </c>
      <c r="E13" s="16">
        <f t="shared" ref="E13:E14" si="2">D13</f>
        <v>84.244790657999999</v>
      </c>
      <c r="F13" s="16">
        <f t="shared" ref="F13:F14" si="3">D13</f>
        <v>84.244790657999999</v>
      </c>
      <c r="G13" s="42" t="s">
        <v>0</v>
      </c>
    </row>
    <row r="14" spans="1:7" ht="12.75" customHeight="1" x14ac:dyDescent="0.2">
      <c r="A14" s="41" t="s">
        <v>115</v>
      </c>
      <c r="B14" s="19" t="s">
        <v>116</v>
      </c>
      <c r="C14" s="18" t="s">
        <v>112</v>
      </c>
      <c r="D14" s="44">
        <v>113.0473495056</v>
      </c>
      <c r="E14" s="16">
        <f t="shared" si="2"/>
        <v>113.0473495056</v>
      </c>
      <c r="F14" s="16">
        <f t="shared" si="3"/>
        <v>113.0473495056</v>
      </c>
      <c r="G14" s="42" t="s">
        <v>0</v>
      </c>
    </row>
    <row r="15" spans="1:7" ht="28.9" customHeight="1" x14ac:dyDescent="0.2">
      <c r="A15" s="41" t="s">
        <v>117</v>
      </c>
      <c r="B15" s="19" t="s">
        <v>118</v>
      </c>
      <c r="C15" s="18" t="s">
        <v>57</v>
      </c>
      <c r="D15" s="11">
        <f>Part1_1!L8</f>
        <v>39</v>
      </c>
      <c r="E15" s="11">
        <f>D15</f>
        <v>39</v>
      </c>
      <c r="F15" s="11">
        <f>D15</f>
        <v>39</v>
      </c>
      <c r="G15" s="42" t="s">
        <v>0</v>
      </c>
    </row>
    <row r="16" spans="1:7" ht="28.9" customHeight="1" x14ac:dyDescent="0.2">
      <c r="A16" s="41" t="s">
        <v>119</v>
      </c>
      <c r="B16" s="19" t="s">
        <v>120</v>
      </c>
      <c r="C16" s="18" t="s">
        <v>99</v>
      </c>
      <c r="D16" s="11">
        <v>109812.82</v>
      </c>
      <c r="E16" s="11">
        <f>D16</f>
        <v>109812.82</v>
      </c>
      <c r="F16" s="11">
        <f>E16</f>
        <v>109812.82</v>
      </c>
      <c r="G16" s="42" t="s">
        <v>0</v>
      </c>
    </row>
    <row r="17" spans="1:9" ht="28.9" customHeight="1" x14ac:dyDescent="0.2">
      <c r="A17" s="41" t="s">
        <v>121</v>
      </c>
      <c r="B17" s="19" t="s">
        <v>122</v>
      </c>
      <c r="C17" s="18" t="s">
        <v>57</v>
      </c>
      <c r="D17" s="11">
        <f>Part1_1!L8</f>
        <v>39</v>
      </c>
      <c r="E17" s="11">
        <f>D17</f>
        <v>39</v>
      </c>
      <c r="F17" s="11">
        <f>D17</f>
        <v>39</v>
      </c>
      <c r="G17" s="42" t="s">
        <v>0</v>
      </c>
    </row>
    <row r="18" spans="1:9" ht="30.95" customHeight="1" x14ac:dyDescent="0.2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9" ht="14.45" customHeight="1" x14ac:dyDescent="0.2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9" ht="43.35" customHeight="1" x14ac:dyDescent="0.2">
      <c r="A20" s="51" t="s">
        <v>123</v>
      </c>
      <c r="B20" s="19" t="s">
        <v>103</v>
      </c>
      <c r="C20" s="18" t="s">
        <v>99</v>
      </c>
      <c r="D20" s="11">
        <f>D21*D26-D27*D28</f>
        <v>3658571.7</v>
      </c>
      <c r="E20" s="11">
        <f>D20</f>
        <v>3658571.7</v>
      </c>
      <c r="F20" s="11">
        <f>D20</f>
        <v>3658571.7</v>
      </c>
      <c r="G20" s="48" t="s">
        <v>124</v>
      </c>
      <c r="I20">
        <f>D20+D31+D42+D53+D64+D75+D152+D163+D174+D185+D196+D207</f>
        <v>18762343.399999999</v>
      </c>
    </row>
    <row r="21" spans="1:9" ht="43.35" customHeight="1" x14ac:dyDescent="0.2">
      <c r="A21" s="51" t="s">
        <v>339</v>
      </c>
      <c r="B21" s="19" t="s">
        <v>106</v>
      </c>
      <c r="C21" s="18" t="s">
        <v>99</v>
      </c>
      <c r="D21" s="11">
        <f>ROUND((D22*(D23/100*D24/100*D25/100)),2)</f>
        <v>20013.2</v>
      </c>
      <c r="E21" s="11">
        <f t="shared" ref="E21" si="4">ROUND((E22*(E23/100*E24/100*E25/100)),2)</f>
        <v>20013.2</v>
      </c>
      <c r="F21" s="11">
        <f t="shared" ref="F21" si="5">ROUND((F22*(F23/100*F24/100*F25/100)),2)</f>
        <v>20013.2</v>
      </c>
      <c r="G21" s="48" t="s">
        <v>125</v>
      </c>
    </row>
    <row r="22" spans="1:9" ht="12.75" customHeight="1" x14ac:dyDescent="0.2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9" ht="12.75" customHeight="1" x14ac:dyDescent="0.2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9" ht="12.75" customHeight="1" x14ac:dyDescent="0.2">
      <c r="A24" s="51" t="s">
        <v>349</v>
      </c>
      <c r="B24" s="19" t="s">
        <v>114</v>
      </c>
      <c r="C24" s="18" t="s">
        <v>112</v>
      </c>
      <c r="D24" s="15">
        <v>82.911399131300001</v>
      </c>
      <c r="E24" s="11">
        <f t="shared" si="6"/>
        <v>82.911399131300001</v>
      </c>
      <c r="F24" s="11">
        <f t="shared" si="7"/>
        <v>82.911399131300001</v>
      </c>
      <c r="G24" s="42" t="s">
        <v>0</v>
      </c>
    </row>
    <row r="25" spans="1:9" ht="12.75" customHeight="1" x14ac:dyDescent="0.2">
      <c r="A25" s="51" t="s">
        <v>350</v>
      </c>
      <c r="B25" s="19" t="s">
        <v>116</v>
      </c>
      <c r="C25" s="18" t="s">
        <v>112</v>
      </c>
      <c r="D25" s="47">
        <v>100.0144442476</v>
      </c>
      <c r="E25" s="11">
        <f t="shared" si="6"/>
        <v>100.0144442476</v>
      </c>
      <c r="F25" s="11">
        <f t="shared" si="7"/>
        <v>100.0144442476</v>
      </c>
      <c r="G25" s="42" t="s">
        <v>0</v>
      </c>
    </row>
    <row r="26" spans="1:9" ht="28.9" customHeight="1" x14ac:dyDescent="0.2">
      <c r="A26" s="51" t="s">
        <v>351</v>
      </c>
      <c r="B26" s="19" t="s">
        <v>118</v>
      </c>
      <c r="C26" s="18" t="s">
        <v>57</v>
      </c>
      <c r="D26" s="11">
        <f>Part1_1!L9</f>
        <v>210</v>
      </c>
      <c r="E26" s="11">
        <f t="shared" si="6"/>
        <v>210</v>
      </c>
      <c r="F26" s="11">
        <f t="shared" si="7"/>
        <v>210</v>
      </c>
      <c r="G26" s="42" t="s">
        <v>0</v>
      </c>
    </row>
    <row r="27" spans="1:9" ht="28.9" customHeight="1" x14ac:dyDescent="0.2">
      <c r="A27" s="51" t="s">
        <v>352</v>
      </c>
      <c r="B27" s="19" t="s">
        <v>120</v>
      </c>
      <c r="C27" s="18" t="s">
        <v>99</v>
      </c>
      <c r="D27" s="11">
        <v>2591.4299999999998</v>
      </c>
      <c r="E27" s="11">
        <f>D27</f>
        <v>2591.4299999999998</v>
      </c>
      <c r="F27" s="11">
        <f>D27</f>
        <v>2591.4299999999998</v>
      </c>
      <c r="G27" s="42" t="s">
        <v>0</v>
      </c>
    </row>
    <row r="28" spans="1:9" ht="28.9" customHeight="1" x14ac:dyDescent="0.2">
      <c r="A28" s="51" t="s">
        <v>353</v>
      </c>
      <c r="B28" s="19" t="s">
        <v>122</v>
      </c>
      <c r="C28" s="18" t="s">
        <v>57</v>
      </c>
      <c r="D28" s="11">
        <f>Part1_1!L9</f>
        <v>210</v>
      </c>
      <c r="E28" s="11">
        <f>D28</f>
        <v>210</v>
      </c>
      <c r="F28" s="11">
        <f>D28</f>
        <v>210</v>
      </c>
      <c r="G28" s="42" t="s">
        <v>0</v>
      </c>
    </row>
    <row r="29" spans="1:9" ht="30.95" customHeight="1" x14ac:dyDescent="0.2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9" ht="14.45" customHeight="1" x14ac:dyDescent="0.2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9" ht="43.35" customHeight="1" x14ac:dyDescent="0.2">
      <c r="A31" s="51" t="s">
        <v>126</v>
      </c>
      <c r="B31" s="19" t="s">
        <v>103</v>
      </c>
      <c r="C31" s="18" t="s">
        <v>99</v>
      </c>
      <c r="D31" s="11">
        <f>D32*D37-D38*D39</f>
        <v>4063527.3000000003</v>
      </c>
      <c r="E31" s="11">
        <f>D31</f>
        <v>4063527.3000000003</v>
      </c>
      <c r="F31" s="11">
        <f>D31</f>
        <v>4063527.3000000003</v>
      </c>
      <c r="G31" s="48" t="s">
        <v>127</v>
      </c>
    </row>
    <row r="32" spans="1:9" ht="43.35" customHeight="1" x14ac:dyDescent="0.2">
      <c r="A32" s="51" t="s">
        <v>356</v>
      </c>
      <c r="B32" s="19" t="s">
        <v>106</v>
      </c>
      <c r="C32" s="18" t="s">
        <v>99</v>
      </c>
      <c r="D32" s="11">
        <f>ROUND((D33*(D34/100*D35/100*D36/100)),2)</f>
        <v>19350.13</v>
      </c>
      <c r="E32" s="11">
        <f t="shared" ref="E32" si="8">ROUND((E33*(E34/100*E35/100*E36/100)),2)</f>
        <v>19350.13</v>
      </c>
      <c r="F32" s="11">
        <f t="shared" ref="F32" si="9">ROUND((F33*(F34/100*F35/100*F36/100)),2)</f>
        <v>19350.13</v>
      </c>
      <c r="G32" s="48" t="s">
        <v>128</v>
      </c>
    </row>
    <row r="33" spans="1:7" ht="12.75" customHeight="1" x14ac:dyDescent="0.2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1" t="s">
        <v>359</v>
      </c>
      <c r="B35" s="19" t="s">
        <v>114</v>
      </c>
      <c r="C35" s="18" t="s">
        <v>112</v>
      </c>
      <c r="D35" s="15">
        <v>84.496216784400005</v>
      </c>
      <c r="E35" s="11">
        <f t="shared" si="10"/>
        <v>84.496216784400005</v>
      </c>
      <c r="F35" s="11">
        <f t="shared" si="11"/>
        <v>84.496216784400005</v>
      </c>
      <c r="G35" s="42" t="s">
        <v>0</v>
      </c>
    </row>
    <row r="36" spans="1:7" ht="12.75" customHeight="1" x14ac:dyDescent="0.2">
      <c r="A36" s="51" t="s">
        <v>360</v>
      </c>
      <c r="B36" s="19" t="s">
        <v>116</v>
      </c>
      <c r="C36" s="18" t="s">
        <v>112</v>
      </c>
      <c r="D36" s="15">
        <v>99.716175117500001</v>
      </c>
      <c r="E36" s="11">
        <f t="shared" si="10"/>
        <v>99.716175117500001</v>
      </c>
      <c r="F36" s="11">
        <f t="shared" si="11"/>
        <v>99.716175117500001</v>
      </c>
      <c r="G36" s="42" t="s">
        <v>0</v>
      </c>
    </row>
    <row r="37" spans="1:7" ht="28.9" customHeight="1" x14ac:dyDescent="0.2">
      <c r="A37" s="51" t="s">
        <v>361</v>
      </c>
      <c r="B37" s="19" t="s">
        <v>118</v>
      </c>
      <c r="C37" s="18" t="s">
        <v>57</v>
      </c>
      <c r="D37" s="11">
        <f>Part1_1!L10</f>
        <v>210</v>
      </c>
      <c r="E37" s="11">
        <f t="shared" si="10"/>
        <v>210</v>
      </c>
      <c r="F37" s="11">
        <f t="shared" si="11"/>
        <v>210</v>
      </c>
      <c r="G37" s="42" t="s">
        <v>0</v>
      </c>
    </row>
    <row r="38" spans="1:7" ht="28.9" customHeight="1" x14ac:dyDescent="0.2">
      <c r="A38" s="51" t="s">
        <v>362</v>
      </c>
      <c r="B38" s="19" t="s">
        <v>120</v>
      </c>
      <c r="C38" s="18" t="s">
        <v>99</v>
      </c>
      <c r="D38" s="11"/>
      <c r="E38" s="11"/>
      <c r="F38" s="11"/>
      <c r="G38" s="42" t="s">
        <v>0</v>
      </c>
    </row>
    <row r="39" spans="1:7" ht="28.9" customHeight="1" x14ac:dyDescent="0.2">
      <c r="A39" s="51" t="s">
        <v>363</v>
      </c>
      <c r="B39" s="19" t="s">
        <v>122</v>
      </c>
      <c r="C39" s="18" t="s">
        <v>57</v>
      </c>
      <c r="D39" s="11"/>
      <c r="E39" s="11"/>
      <c r="F39" s="11"/>
      <c r="G39" s="42" t="s">
        <v>0</v>
      </c>
    </row>
    <row r="40" spans="1:7" ht="30.95" customHeight="1" x14ac:dyDescent="0.2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1" t="s">
        <v>129</v>
      </c>
      <c r="B42" s="19" t="s">
        <v>103</v>
      </c>
      <c r="C42" s="18" t="s">
        <v>99</v>
      </c>
      <c r="D42" s="11">
        <f>D43*D48-D49*D50</f>
        <v>3966856.6</v>
      </c>
      <c r="E42" s="11">
        <f>D42</f>
        <v>3966856.6</v>
      </c>
      <c r="F42" s="11">
        <f>D42</f>
        <v>3966856.6</v>
      </c>
      <c r="G42" s="48" t="s">
        <v>130</v>
      </c>
    </row>
    <row r="43" spans="1:7" ht="38.25" x14ac:dyDescent="0.2">
      <c r="A43" s="51" t="s">
        <v>366</v>
      </c>
      <c r="B43" s="19" t="s">
        <v>106</v>
      </c>
      <c r="C43" s="18" t="s">
        <v>99</v>
      </c>
      <c r="D43" s="11">
        <f>ROUND((D44*(D45/100*D46/100*D47/100)),2)</f>
        <v>19350.52</v>
      </c>
      <c r="E43" s="11">
        <f t="shared" ref="E43" si="12">ROUND((E44*(E45/100*E46/100*E47/100)),2)</f>
        <v>19350.52</v>
      </c>
      <c r="F43" s="11">
        <f t="shared" ref="F43" si="13">ROUND((F44*(F45/100*F46/100*F47/100)),2)</f>
        <v>19350.52</v>
      </c>
      <c r="G43" s="48" t="s">
        <v>131</v>
      </c>
    </row>
    <row r="44" spans="1:7" ht="12.75" customHeight="1" x14ac:dyDescent="0.2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">
      <c r="A45" s="51" t="s">
        <v>368</v>
      </c>
      <c r="B45" s="19" t="s">
        <v>111</v>
      </c>
      <c r="C45" s="18" t="s">
        <v>112</v>
      </c>
      <c r="D45" s="15">
        <v>100</v>
      </c>
      <c r="E45" s="11">
        <f t="shared" ref="E45:E48" si="14">D45</f>
        <v>100</v>
      </c>
      <c r="F45" s="11">
        <f t="shared" ref="F45:F48" si="15">D45</f>
        <v>100</v>
      </c>
      <c r="G45" s="42" t="s">
        <v>0</v>
      </c>
    </row>
    <row r="46" spans="1:7" ht="12.75" customHeight="1" x14ac:dyDescent="0.2">
      <c r="A46" s="51" t="s">
        <v>369</v>
      </c>
      <c r="B46" s="19" t="s">
        <v>114</v>
      </c>
      <c r="C46" s="18" t="s">
        <v>112</v>
      </c>
      <c r="D46" s="15">
        <v>86.260615100600006</v>
      </c>
      <c r="E46" s="11">
        <f t="shared" si="14"/>
        <v>86.260615100600006</v>
      </c>
      <c r="F46" s="11">
        <f t="shared" si="15"/>
        <v>86.260615100600006</v>
      </c>
      <c r="G46" s="42" t="s">
        <v>0</v>
      </c>
    </row>
    <row r="47" spans="1:7" ht="12.75" customHeight="1" x14ac:dyDescent="0.2">
      <c r="A47" s="51" t="s">
        <v>370</v>
      </c>
      <c r="B47" s="19" t="s">
        <v>116</v>
      </c>
      <c r="C47" s="18" t="s">
        <v>112</v>
      </c>
      <c r="D47" s="15">
        <v>99.996276288700003</v>
      </c>
      <c r="E47" s="11">
        <f t="shared" si="14"/>
        <v>99.996276288700003</v>
      </c>
      <c r="F47" s="11">
        <f t="shared" si="15"/>
        <v>99.996276288700003</v>
      </c>
      <c r="G47" s="42" t="s">
        <v>0</v>
      </c>
    </row>
    <row r="48" spans="1:7" ht="28.9" customHeight="1" x14ac:dyDescent="0.2">
      <c r="A48" s="51" t="s">
        <v>371</v>
      </c>
      <c r="B48" s="19" t="s">
        <v>118</v>
      </c>
      <c r="C48" s="18" t="s">
        <v>57</v>
      </c>
      <c r="D48" s="11">
        <f>Part1_1!L11</f>
        <v>205</v>
      </c>
      <c r="E48" s="11">
        <f t="shared" si="14"/>
        <v>205</v>
      </c>
      <c r="F48" s="11">
        <f t="shared" si="15"/>
        <v>205</v>
      </c>
      <c r="G48" s="42" t="s">
        <v>0</v>
      </c>
    </row>
    <row r="49" spans="1:7" ht="28.9" customHeight="1" x14ac:dyDescent="0.2">
      <c r="A49" s="51" t="s">
        <v>372</v>
      </c>
      <c r="B49" s="19" t="s">
        <v>120</v>
      </c>
      <c r="C49" s="18" t="s">
        <v>99</v>
      </c>
      <c r="D49" s="11"/>
      <c r="E49" s="11"/>
      <c r="F49" s="11"/>
      <c r="G49" s="42" t="s">
        <v>0</v>
      </c>
    </row>
    <row r="50" spans="1:7" ht="28.9" customHeight="1" x14ac:dyDescent="0.2">
      <c r="A50" s="51" t="s">
        <v>373</v>
      </c>
      <c r="B50" s="19" t="s">
        <v>122</v>
      </c>
      <c r="C50" s="18" t="s">
        <v>57</v>
      </c>
      <c r="D50" s="11"/>
      <c r="E50" s="11"/>
      <c r="F50" s="11"/>
      <c r="G50" s="42" t="s">
        <v>0</v>
      </c>
    </row>
    <row r="51" spans="1:7" ht="30.95" customHeight="1" x14ac:dyDescent="0.2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1" t="s">
        <v>132</v>
      </c>
      <c r="B53" s="40" t="s">
        <v>103</v>
      </c>
      <c r="C53" s="39" t="s">
        <v>99</v>
      </c>
      <c r="D53" s="11">
        <f>D54*D59-D60*D61</f>
        <v>1704512.48</v>
      </c>
      <c r="E53" s="11">
        <f>D53</f>
        <v>1704512.48</v>
      </c>
      <c r="F53" s="11">
        <f>D53</f>
        <v>1704512.48</v>
      </c>
      <c r="G53" s="48" t="s">
        <v>133</v>
      </c>
    </row>
    <row r="54" spans="1:7" ht="38.25" x14ac:dyDescent="0.2">
      <c r="A54" s="51" t="s">
        <v>376</v>
      </c>
      <c r="B54" s="40" t="s">
        <v>106</v>
      </c>
      <c r="C54" s="39" t="s">
        <v>99</v>
      </c>
      <c r="D54" s="11">
        <f>ROUND((D55*(D56/100*D57/100*D58/100)),2)</f>
        <v>19369.46</v>
      </c>
      <c r="E54" s="11">
        <f t="shared" ref="E54:F54" si="16">ROUND((E55*(E56/100*E57/100*E58/100)),2)</f>
        <v>19369.46</v>
      </c>
      <c r="F54" s="11">
        <f t="shared" si="16"/>
        <v>19369.46</v>
      </c>
      <c r="G54" s="48" t="s">
        <v>134</v>
      </c>
    </row>
    <row r="55" spans="1:7" ht="12.75" customHeight="1" x14ac:dyDescent="0.2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">
      <c r="A56" s="51" t="s">
        <v>378</v>
      </c>
      <c r="B56" s="40" t="s">
        <v>111</v>
      </c>
      <c r="C56" s="39" t="s">
        <v>112</v>
      </c>
      <c r="D56" s="15">
        <v>100</v>
      </c>
      <c r="E56" s="11">
        <f t="shared" ref="E56:E59" si="17">D56</f>
        <v>100</v>
      </c>
      <c r="F56" s="11">
        <f t="shared" ref="F56:F59" si="18">D56</f>
        <v>100</v>
      </c>
      <c r="G56" s="42" t="s">
        <v>0</v>
      </c>
    </row>
    <row r="57" spans="1:7" ht="12.75" customHeight="1" x14ac:dyDescent="0.2">
      <c r="A57" s="51" t="s">
        <v>379</v>
      </c>
      <c r="B57" s="40" t="s">
        <v>114</v>
      </c>
      <c r="C57" s="39" t="s">
        <v>112</v>
      </c>
      <c r="D57" s="15">
        <v>131.8989343245</v>
      </c>
      <c r="E57" s="11">
        <f t="shared" si="17"/>
        <v>131.8989343245</v>
      </c>
      <c r="F57" s="11">
        <f t="shared" si="18"/>
        <v>131.8989343245</v>
      </c>
      <c r="G57" s="42" t="s">
        <v>0</v>
      </c>
    </row>
    <row r="58" spans="1:7" ht="12.75" customHeight="1" x14ac:dyDescent="0.2">
      <c r="A58" s="51" t="s">
        <v>380</v>
      </c>
      <c r="B58" s="40" t="s">
        <v>116</v>
      </c>
      <c r="C58" s="39" t="s">
        <v>112</v>
      </c>
      <c r="D58" s="15">
        <v>102.450332246</v>
      </c>
      <c r="E58" s="11">
        <f t="shared" si="17"/>
        <v>102.450332246</v>
      </c>
      <c r="F58" s="11">
        <f t="shared" si="18"/>
        <v>102.450332246</v>
      </c>
      <c r="G58" s="42" t="s">
        <v>0</v>
      </c>
    </row>
    <row r="59" spans="1:7" ht="28.9" customHeight="1" x14ac:dyDescent="0.2">
      <c r="A59" s="51" t="s">
        <v>381</v>
      </c>
      <c r="B59" s="40" t="s">
        <v>118</v>
      </c>
      <c r="C59" s="39" t="s">
        <v>57</v>
      </c>
      <c r="D59" s="11">
        <f>Part1_1!L12</f>
        <v>88</v>
      </c>
      <c r="E59" s="11">
        <f t="shared" si="17"/>
        <v>88</v>
      </c>
      <c r="F59" s="11">
        <f t="shared" si="18"/>
        <v>88</v>
      </c>
      <c r="G59" s="42" t="s">
        <v>0</v>
      </c>
    </row>
    <row r="60" spans="1:7" ht="28.9" customHeight="1" x14ac:dyDescent="0.2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 x14ac:dyDescent="0.2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1" t="s">
        <v>135</v>
      </c>
      <c r="B64" s="40" t="s">
        <v>103</v>
      </c>
      <c r="C64" s="39" t="s">
        <v>99</v>
      </c>
      <c r="D64" s="11">
        <f>D65*D70-D71*D72</f>
        <v>2091310.9200000002</v>
      </c>
      <c r="E64" s="11">
        <f>D64</f>
        <v>2091310.9200000002</v>
      </c>
      <c r="F64" s="11">
        <f>D64</f>
        <v>2091310.9200000002</v>
      </c>
      <c r="G64" s="48" t="s">
        <v>136</v>
      </c>
    </row>
    <row r="65" spans="1:7" ht="38.25" x14ac:dyDescent="0.2">
      <c r="A65" s="51" t="s">
        <v>386</v>
      </c>
      <c r="B65" s="40" t="s">
        <v>106</v>
      </c>
      <c r="C65" s="39" t="s">
        <v>99</v>
      </c>
      <c r="D65" s="11">
        <f>ROUND((D66*(D67/100*D68/100*D69/100)),2)</f>
        <v>19363.990000000002</v>
      </c>
      <c r="E65" s="11">
        <f t="shared" ref="E65:F65" si="19">ROUND((E66*(E67/100*E68/100*E69/100)),2)</f>
        <v>19363.990000000002</v>
      </c>
      <c r="F65" s="11">
        <f t="shared" si="19"/>
        <v>19363.990000000002</v>
      </c>
      <c r="G65" s="48" t="s">
        <v>137</v>
      </c>
    </row>
    <row r="66" spans="1:7" ht="12.75" customHeight="1" x14ac:dyDescent="0.2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">
      <c r="A67" s="51" t="s">
        <v>388</v>
      </c>
      <c r="B67" s="40" t="s">
        <v>111</v>
      </c>
      <c r="C67" s="39" t="s">
        <v>112</v>
      </c>
      <c r="D67" s="15">
        <v>100</v>
      </c>
      <c r="E67" s="11">
        <f t="shared" ref="E67:E70" si="20">D67</f>
        <v>100</v>
      </c>
      <c r="F67" s="11">
        <f t="shared" ref="F67:F70" si="21">D67</f>
        <v>100</v>
      </c>
      <c r="G67" s="42" t="s">
        <v>0</v>
      </c>
    </row>
    <row r="68" spans="1:7" ht="12.75" customHeight="1" x14ac:dyDescent="0.2">
      <c r="A68" s="51" t="s">
        <v>389</v>
      </c>
      <c r="B68" s="40" t="s">
        <v>114</v>
      </c>
      <c r="C68" s="39" t="s">
        <v>112</v>
      </c>
      <c r="D68" s="15">
        <v>95.961342470600002</v>
      </c>
      <c r="E68" s="11">
        <f t="shared" si="20"/>
        <v>95.961342470600002</v>
      </c>
      <c r="F68" s="11">
        <f t="shared" si="21"/>
        <v>95.961342470600002</v>
      </c>
      <c r="G68" s="42" t="s">
        <v>0</v>
      </c>
    </row>
    <row r="69" spans="1:7" ht="12.75" customHeight="1" x14ac:dyDescent="0.2">
      <c r="A69" s="51" t="s">
        <v>390</v>
      </c>
      <c r="B69" s="40" t="s">
        <v>116</v>
      </c>
      <c r="C69" s="39" t="s">
        <v>112</v>
      </c>
      <c r="D69" s="15">
        <v>98.279142054000005</v>
      </c>
      <c r="E69" s="11">
        <f t="shared" si="20"/>
        <v>98.279142054000005</v>
      </c>
      <c r="F69" s="11">
        <f t="shared" si="21"/>
        <v>98.279142054000005</v>
      </c>
      <c r="G69" s="42" t="s">
        <v>0</v>
      </c>
    </row>
    <row r="70" spans="1:7" ht="28.9" customHeight="1" x14ac:dyDescent="0.2">
      <c r="A70" s="51" t="s">
        <v>391</v>
      </c>
      <c r="B70" s="40" t="s">
        <v>118</v>
      </c>
      <c r="C70" s="39" t="s">
        <v>57</v>
      </c>
      <c r="D70" s="11">
        <f>Part1_1!L13</f>
        <v>108</v>
      </c>
      <c r="E70" s="11">
        <f t="shared" si="20"/>
        <v>108</v>
      </c>
      <c r="F70" s="11">
        <f t="shared" si="21"/>
        <v>108</v>
      </c>
      <c r="G70" s="42" t="s">
        <v>0</v>
      </c>
    </row>
    <row r="71" spans="1:7" ht="28.9" customHeight="1" x14ac:dyDescent="0.2">
      <c r="A71" s="51" t="s">
        <v>392</v>
      </c>
      <c r="B71" s="40" t="s">
        <v>120</v>
      </c>
      <c r="C71" s="39" t="s">
        <v>99</v>
      </c>
      <c r="D71" s="11"/>
      <c r="E71" s="11"/>
      <c r="F71" s="11"/>
      <c r="G71" s="42" t="s">
        <v>0</v>
      </c>
    </row>
    <row r="72" spans="1:7" ht="28.9" customHeight="1" x14ac:dyDescent="0.2">
      <c r="A72" s="51" t="s">
        <v>393</v>
      </c>
      <c r="B72" s="40" t="s">
        <v>122</v>
      </c>
      <c r="C72" s="39" t="s">
        <v>57</v>
      </c>
      <c r="D72" s="11"/>
      <c r="E72" s="11"/>
      <c r="F72" s="11"/>
      <c r="G72" s="42" t="s">
        <v>0</v>
      </c>
    </row>
    <row r="73" spans="1:7" ht="30.95" customHeight="1" x14ac:dyDescent="0.2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1" t="s">
        <v>138</v>
      </c>
      <c r="B75" s="40" t="s">
        <v>103</v>
      </c>
      <c r="C75" s="39" t="s">
        <v>99</v>
      </c>
      <c r="D75" s="11">
        <f>D76*D81-D82*D83</f>
        <v>119438.09999999999</v>
      </c>
      <c r="E75" s="11">
        <f>D75</f>
        <v>119438.09999999999</v>
      </c>
      <c r="F75" s="11">
        <f>D75</f>
        <v>119438.09999999999</v>
      </c>
      <c r="G75" s="48" t="s">
        <v>139</v>
      </c>
    </row>
    <row r="76" spans="1:7" ht="72.599999999999994" customHeight="1" x14ac:dyDescent="0.2">
      <c r="A76" s="51" t="s">
        <v>396</v>
      </c>
      <c r="B76" s="40" t="s">
        <v>106</v>
      </c>
      <c r="C76" s="39" t="s">
        <v>99</v>
      </c>
      <c r="D76" s="11">
        <f>ROUND((D77*(D78/100*D79/100*D80/100)),2)</f>
        <v>19906.349999999999</v>
      </c>
      <c r="E76" s="11">
        <f t="shared" ref="E76:F76" si="22">ROUND((E77*(E78/100*E79/100*E80/100)),2)</f>
        <v>19906.349999999999</v>
      </c>
      <c r="F76" s="11">
        <f t="shared" si="22"/>
        <v>19906.349999999999</v>
      </c>
      <c r="G76" s="48" t="s">
        <v>140</v>
      </c>
    </row>
    <row r="77" spans="1:7" ht="12.75" customHeight="1" x14ac:dyDescent="0.2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">
      <c r="A78" s="51" t="s">
        <v>398</v>
      </c>
      <c r="B78" s="40" t="s">
        <v>111</v>
      </c>
      <c r="C78" s="39" t="s">
        <v>112</v>
      </c>
      <c r="D78" s="15">
        <v>100</v>
      </c>
      <c r="E78" s="11">
        <f t="shared" ref="E78:E81" si="23">D78</f>
        <v>100</v>
      </c>
      <c r="F78" s="11">
        <f t="shared" ref="F78:F81" si="24">D78</f>
        <v>100</v>
      </c>
      <c r="G78" s="42" t="s">
        <v>0</v>
      </c>
    </row>
    <row r="79" spans="1:7" ht="12.75" customHeight="1" x14ac:dyDescent="0.2">
      <c r="A79" s="51" t="s">
        <v>399</v>
      </c>
      <c r="B79" s="40" t="s">
        <v>114</v>
      </c>
      <c r="C79" s="39" t="s">
        <v>112</v>
      </c>
      <c r="D79" s="15">
        <v>102.9461570894</v>
      </c>
      <c r="E79" s="11">
        <f t="shared" si="23"/>
        <v>102.9461570894</v>
      </c>
      <c r="F79" s="11">
        <f t="shared" si="24"/>
        <v>102.9461570894</v>
      </c>
      <c r="G79" s="42" t="s">
        <v>0</v>
      </c>
    </row>
    <row r="80" spans="1:7" ht="12.75" customHeight="1" x14ac:dyDescent="0.2">
      <c r="A80" s="51" t="s">
        <v>400</v>
      </c>
      <c r="B80" s="40" t="s">
        <v>116</v>
      </c>
      <c r="C80" s="39" t="s">
        <v>112</v>
      </c>
      <c r="D80" s="15">
        <v>107.4549701735</v>
      </c>
      <c r="E80" s="11">
        <f t="shared" si="23"/>
        <v>107.4549701735</v>
      </c>
      <c r="F80" s="11">
        <f t="shared" si="24"/>
        <v>107.4549701735</v>
      </c>
      <c r="G80" s="42" t="s">
        <v>0</v>
      </c>
    </row>
    <row r="81" spans="1:9" ht="28.9" customHeight="1" x14ac:dyDescent="0.2">
      <c r="A81" s="51" t="s">
        <v>401</v>
      </c>
      <c r="B81" s="40" t="s">
        <v>118</v>
      </c>
      <c r="C81" s="39" t="s">
        <v>57</v>
      </c>
      <c r="D81" s="11">
        <f>Part1_1!L14</f>
        <v>6</v>
      </c>
      <c r="E81" s="11">
        <f t="shared" si="23"/>
        <v>6</v>
      </c>
      <c r="F81" s="11">
        <f t="shared" si="24"/>
        <v>6</v>
      </c>
      <c r="G81" s="42" t="s">
        <v>0</v>
      </c>
    </row>
    <row r="82" spans="1:9" ht="28.9" customHeight="1" x14ac:dyDescent="0.2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9" ht="28.9" customHeight="1" x14ac:dyDescent="0.2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9" ht="30.95" customHeight="1" x14ac:dyDescent="0.2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5" customHeight="1" x14ac:dyDescent="0.2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9" ht="43.35" customHeight="1" x14ac:dyDescent="0.2">
      <c r="A86" s="51" t="s">
        <v>141</v>
      </c>
      <c r="B86" s="19" t="s">
        <v>103</v>
      </c>
      <c r="C86" s="18" t="s">
        <v>99</v>
      </c>
      <c r="D86" s="11">
        <f>D87*D92</f>
        <v>2226147</v>
      </c>
      <c r="E86" s="11">
        <f>D86</f>
        <v>2226147</v>
      </c>
      <c r="F86" s="11">
        <f>D86</f>
        <v>2226147</v>
      </c>
      <c r="G86" s="48" t="s">
        <v>142</v>
      </c>
      <c r="I86">
        <f>D86+D108+D119+D130+D141+D240</f>
        <v>3099183.7800000003</v>
      </c>
    </row>
    <row r="87" spans="1:9" ht="38.25" x14ac:dyDescent="0.2">
      <c r="A87" s="51" t="s">
        <v>338</v>
      </c>
      <c r="B87" s="19" t="s">
        <v>106</v>
      </c>
      <c r="C87" s="18" t="s">
        <v>99</v>
      </c>
      <c r="D87" s="11">
        <f>ROUND((D88*(D89/100*D90/100*D91/100)),2)</f>
        <v>967.89</v>
      </c>
      <c r="E87" s="11">
        <f t="shared" ref="E87" si="25">ROUND((E88*(E89/100*E90/100*E91/100)),2)</f>
        <v>967.89</v>
      </c>
      <c r="F87" s="11">
        <f t="shared" ref="F87" si="26">ROUND((F88*(F89/100*F90/100*F91/100)),2)</f>
        <v>967.89</v>
      </c>
      <c r="G87" s="48" t="s">
        <v>143</v>
      </c>
    </row>
    <row r="88" spans="1:9" ht="12.75" customHeight="1" x14ac:dyDescent="0.2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9" ht="12.75" customHeight="1" x14ac:dyDescent="0.2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27">D89</f>
        <v>100</v>
      </c>
      <c r="F89" s="11">
        <f t="shared" ref="F89:F92" si="28">D89</f>
        <v>100</v>
      </c>
      <c r="G89" s="42" t="s">
        <v>0</v>
      </c>
    </row>
    <row r="90" spans="1:9" ht="12.75" customHeight="1" x14ac:dyDescent="0.2">
      <c r="A90" s="51" t="s">
        <v>342</v>
      </c>
      <c r="B90" s="19" t="s">
        <v>114</v>
      </c>
      <c r="C90" s="18" t="s">
        <v>112</v>
      </c>
      <c r="D90" s="15">
        <v>158.66560762509999</v>
      </c>
      <c r="E90" s="11">
        <f t="shared" si="27"/>
        <v>158.66560762509999</v>
      </c>
      <c r="F90" s="11">
        <f t="shared" si="28"/>
        <v>158.66560762509999</v>
      </c>
      <c r="G90" s="42" t="s">
        <v>0</v>
      </c>
    </row>
    <row r="91" spans="1:9" ht="12.75" customHeight="1" x14ac:dyDescent="0.2">
      <c r="A91" s="51" t="s">
        <v>343</v>
      </c>
      <c r="B91" s="19" t="s">
        <v>116</v>
      </c>
      <c r="C91" s="18" t="s">
        <v>112</v>
      </c>
      <c r="D91" s="15">
        <v>122.4248971528</v>
      </c>
      <c r="E91" s="11">
        <f t="shared" si="27"/>
        <v>122.4248971528</v>
      </c>
      <c r="F91" s="11">
        <f t="shared" si="28"/>
        <v>122.4248971528</v>
      </c>
      <c r="G91" s="42" t="s">
        <v>0</v>
      </c>
    </row>
    <row r="92" spans="1:9" ht="28.9" customHeight="1" x14ac:dyDescent="0.2">
      <c r="A92" s="51" t="s">
        <v>344</v>
      </c>
      <c r="B92" s="19" t="s">
        <v>118</v>
      </c>
      <c r="C92" s="18" t="s">
        <v>57</v>
      </c>
      <c r="D92" s="11">
        <f>Part1_1!K15</f>
        <v>2300</v>
      </c>
      <c r="E92" s="11">
        <f t="shared" si="27"/>
        <v>2300</v>
      </c>
      <c r="F92" s="11">
        <f t="shared" si="28"/>
        <v>2300</v>
      </c>
      <c r="G92" s="42" t="s">
        <v>0</v>
      </c>
    </row>
    <row r="93" spans="1:9" ht="28.9" customHeight="1" x14ac:dyDescent="0.2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9" ht="28.9" customHeight="1" x14ac:dyDescent="0.2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9" ht="30.95" customHeight="1" x14ac:dyDescent="0.2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5" customHeight="1" x14ac:dyDescent="0.2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 x14ac:dyDescent="0.2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967.89</v>
      </c>
      <c r="E98" s="11">
        <f t="shared" ref="E98" si="29">ROUND((E99*(E100/100*E101/100*E102/100)),2)</f>
        <v>967.89</v>
      </c>
      <c r="F98" s="11">
        <f t="shared" ref="F98" si="30">ROUND((F99*(F100/100*F101/100*F102/100)),2)</f>
        <v>967.89</v>
      </c>
      <c r="G98" s="48" t="s">
        <v>146</v>
      </c>
    </row>
    <row r="99" spans="1:7" ht="12.75" customHeight="1" x14ac:dyDescent="0.2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1">D100</f>
        <v>100</v>
      </c>
      <c r="F100" s="11">
        <f t="shared" ref="F100:F103" si="32">D100</f>
        <v>100</v>
      </c>
      <c r="G100" s="42" t="s">
        <v>0</v>
      </c>
    </row>
    <row r="101" spans="1:7" ht="12.75" customHeight="1" x14ac:dyDescent="0.2">
      <c r="A101" s="51" t="s">
        <v>410</v>
      </c>
      <c r="B101" s="19" t="s">
        <v>114</v>
      </c>
      <c r="C101" s="18" t="s">
        <v>112</v>
      </c>
      <c r="D101" s="15">
        <f t="shared" ref="D101:D102" si="33">D90</f>
        <v>158.66560762509999</v>
      </c>
      <c r="E101" s="11">
        <f t="shared" si="31"/>
        <v>158.66560762509999</v>
      </c>
      <c r="F101" s="11">
        <f t="shared" si="32"/>
        <v>158.66560762509999</v>
      </c>
      <c r="G101" s="42" t="s">
        <v>0</v>
      </c>
    </row>
    <row r="102" spans="1:7" ht="12.75" customHeight="1" x14ac:dyDescent="0.2">
      <c r="A102" s="51" t="s">
        <v>411</v>
      </c>
      <c r="B102" s="19" t="s">
        <v>116</v>
      </c>
      <c r="C102" s="18" t="s">
        <v>112</v>
      </c>
      <c r="D102" s="15">
        <f t="shared" si="33"/>
        <v>122.4248971528</v>
      </c>
      <c r="E102" s="11">
        <f t="shared" si="31"/>
        <v>122.4248971528</v>
      </c>
      <c r="F102" s="11">
        <f t="shared" si="32"/>
        <v>122.4248971528</v>
      </c>
      <c r="G102" s="42" t="s">
        <v>0</v>
      </c>
    </row>
    <row r="103" spans="1:7" ht="28.9" customHeight="1" x14ac:dyDescent="0.2">
      <c r="A103" s="51" t="s">
        <v>412</v>
      </c>
      <c r="B103" s="19" t="s">
        <v>118</v>
      </c>
      <c r="C103" s="18" t="s">
        <v>57</v>
      </c>
      <c r="D103" s="11">
        <f>Part1_1!K16</f>
        <v>0</v>
      </c>
      <c r="E103" s="11">
        <f t="shared" si="31"/>
        <v>0</v>
      </c>
      <c r="F103" s="11">
        <f t="shared" si="32"/>
        <v>0</v>
      </c>
      <c r="G103" s="42" t="s">
        <v>0</v>
      </c>
    </row>
    <row r="104" spans="1:7" ht="28.9" customHeight="1" x14ac:dyDescent="0.2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1" t="s">
        <v>147</v>
      </c>
      <c r="B108" s="19" t="s">
        <v>103</v>
      </c>
      <c r="C108" s="18" t="s">
        <v>99</v>
      </c>
      <c r="D108" s="11">
        <f>D109*D114</f>
        <v>77431.199999999997</v>
      </c>
      <c r="E108" s="11">
        <f>D108</f>
        <v>77431.199999999997</v>
      </c>
      <c r="F108" s="11">
        <f>D108</f>
        <v>77431.199999999997</v>
      </c>
      <c r="G108" s="48" t="s">
        <v>148</v>
      </c>
    </row>
    <row r="109" spans="1:7" ht="51" x14ac:dyDescent="0.2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967.89</v>
      </c>
      <c r="E109" s="11">
        <f t="shared" ref="E109" si="34">ROUND((E110*(E111/100*E112/100*E113/100)),2)</f>
        <v>967.89</v>
      </c>
      <c r="F109" s="11">
        <f t="shared" ref="F109" si="35">ROUND((F110*(F111/100*F112/100*F113/100)),2)</f>
        <v>967.89</v>
      </c>
      <c r="G109" s="48" t="s">
        <v>149</v>
      </c>
    </row>
    <row r="110" spans="1:7" ht="12.75" customHeight="1" x14ac:dyDescent="0.2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36">D111</f>
        <v>100</v>
      </c>
      <c r="F111" s="11">
        <f t="shared" ref="F111:F114" si="37">D111</f>
        <v>100</v>
      </c>
      <c r="G111" s="42" t="s">
        <v>0</v>
      </c>
    </row>
    <row r="112" spans="1:7" ht="12.75" customHeight="1" x14ac:dyDescent="0.2">
      <c r="A112" s="51" t="s">
        <v>420</v>
      </c>
      <c r="B112" s="19" t="s">
        <v>114</v>
      </c>
      <c r="C112" s="18" t="s">
        <v>112</v>
      </c>
      <c r="D112" s="15">
        <f t="shared" ref="D112:D113" si="38">D90</f>
        <v>158.66560762509999</v>
      </c>
      <c r="E112" s="11">
        <f t="shared" si="36"/>
        <v>158.66560762509999</v>
      </c>
      <c r="F112" s="11">
        <f t="shared" si="37"/>
        <v>158.66560762509999</v>
      </c>
      <c r="G112" s="42" t="s">
        <v>0</v>
      </c>
    </row>
    <row r="113" spans="1:7" ht="12.75" customHeight="1" x14ac:dyDescent="0.2">
      <c r="A113" s="51" t="s">
        <v>421</v>
      </c>
      <c r="B113" s="19" t="s">
        <v>116</v>
      </c>
      <c r="C113" s="18" t="s">
        <v>112</v>
      </c>
      <c r="D113" s="15">
        <f t="shared" si="38"/>
        <v>122.4248971528</v>
      </c>
      <c r="E113" s="11">
        <f t="shared" si="36"/>
        <v>122.4248971528</v>
      </c>
      <c r="F113" s="11">
        <f t="shared" si="37"/>
        <v>122.4248971528</v>
      </c>
      <c r="G113" s="42" t="s">
        <v>0</v>
      </c>
    </row>
    <row r="114" spans="1:7" ht="28.9" customHeight="1" x14ac:dyDescent="0.2">
      <c r="A114" s="51" t="s">
        <v>422</v>
      </c>
      <c r="B114" s="19" t="s">
        <v>118</v>
      </c>
      <c r="C114" s="18" t="s">
        <v>57</v>
      </c>
      <c r="D114" s="11">
        <f>Part1_1!K17</f>
        <v>80</v>
      </c>
      <c r="E114" s="11">
        <f t="shared" si="36"/>
        <v>80</v>
      </c>
      <c r="F114" s="11">
        <f t="shared" si="37"/>
        <v>80</v>
      </c>
      <c r="G114" s="42" t="s">
        <v>0</v>
      </c>
    </row>
    <row r="115" spans="1:7" ht="28.9" customHeight="1" x14ac:dyDescent="0.2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1" t="s">
        <v>150</v>
      </c>
      <c r="B119" s="19" t="s">
        <v>103</v>
      </c>
      <c r="C119" s="18" t="s">
        <v>99</v>
      </c>
      <c r="D119" s="11">
        <f>D120*D125</f>
        <v>148087.16999999998</v>
      </c>
      <c r="E119" s="11">
        <f>D119</f>
        <v>148087.16999999998</v>
      </c>
      <c r="F119" s="11">
        <f>D119</f>
        <v>148087.16999999998</v>
      </c>
      <c r="G119" s="48" t="s">
        <v>308</v>
      </c>
    </row>
    <row r="120" spans="1:7" ht="72.599999999999994" customHeight="1" x14ac:dyDescent="0.2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967.89</v>
      </c>
      <c r="E120" s="11">
        <f t="shared" ref="E120:F120" si="39">ROUND((E121*(E122/100*E123/100*E124/100)),2)</f>
        <v>967.89</v>
      </c>
      <c r="F120" s="11">
        <f t="shared" si="39"/>
        <v>967.89</v>
      </c>
      <c r="G120" s="48" t="s">
        <v>309</v>
      </c>
    </row>
    <row r="121" spans="1:7" ht="12.75" customHeight="1" x14ac:dyDescent="0.2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t="shared" ref="E122:E125" si="40">D122</f>
        <v>100</v>
      </c>
      <c r="F122" s="11">
        <f t="shared" ref="F122:F125" si="41">D122</f>
        <v>100</v>
      </c>
      <c r="G122" s="42" t="s">
        <v>0</v>
      </c>
    </row>
    <row r="123" spans="1:7" ht="12.75" customHeight="1" x14ac:dyDescent="0.2">
      <c r="A123" s="51" t="s">
        <v>430</v>
      </c>
      <c r="B123" s="19" t="s">
        <v>114</v>
      </c>
      <c r="C123" s="18" t="s">
        <v>112</v>
      </c>
      <c r="D123" s="15">
        <f t="shared" ref="D123:D124" si="42">D90</f>
        <v>158.66560762509999</v>
      </c>
      <c r="E123" s="11">
        <f t="shared" si="40"/>
        <v>158.66560762509999</v>
      </c>
      <c r="F123" s="11">
        <f t="shared" si="41"/>
        <v>158.66560762509999</v>
      </c>
      <c r="G123" s="42" t="s">
        <v>0</v>
      </c>
    </row>
    <row r="124" spans="1:7" ht="12.75" customHeight="1" x14ac:dyDescent="0.2">
      <c r="A124" s="51" t="s">
        <v>431</v>
      </c>
      <c r="B124" s="19" t="s">
        <v>116</v>
      </c>
      <c r="C124" s="18" t="s">
        <v>112</v>
      </c>
      <c r="D124" s="15">
        <f t="shared" si="42"/>
        <v>122.4248971528</v>
      </c>
      <c r="E124" s="11">
        <f t="shared" si="40"/>
        <v>122.4248971528</v>
      </c>
      <c r="F124" s="11">
        <f t="shared" si="41"/>
        <v>122.4248971528</v>
      </c>
      <c r="G124" s="42" t="s">
        <v>0</v>
      </c>
    </row>
    <row r="125" spans="1:7" ht="28.9" customHeight="1" x14ac:dyDescent="0.2">
      <c r="A125" s="51" t="s">
        <v>432</v>
      </c>
      <c r="B125" s="19" t="s">
        <v>118</v>
      </c>
      <c r="C125" s="18" t="s">
        <v>57</v>
      </c>
      <c r="D125" s="11">
        <f>Part1_1!K18</f>
        <v>153</v>
      </c>
      <c r="E125" s="11">
        <f t="shared" si="40"/>
        <v>153</v>
      </c>
      <c r="F125" s="11">
        <f t="shared" si="41"/>
        <v>153</v>
      </c>
      <c r="G125" s="42" t="s">
        <v>0</v>
      </c>
    </row>
    <row r="126" spans="1:7" ht="28.9" customHeight="1" x14ac:dyDescent="0.2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1" t="s">
        <v>151</v>
      </c>
      <c r="B130" s="19" t="s">
        <v>103</v>
      </c>
      <c r="C130" s="18" t="s">
        <v>99</v>
      </c>
      <c r="D130" s="11">
        <f>D131*D136</f>
        <v>594284.46</v>
      </c>
      <c r="E130" s="11">
        <f>D130</f>
        <v>594284.46</v>
      </c>
      <c r="F130" s="11">
        <f>D130</f>
        <v>594284.46</v>
      </c>
      <c r="G130" s="48" t="s">
        <v>152</v>
      </c>
    </row>
    <row r="131" spans="1:7" ht="72.599999999999994" customHeight="1" x14ac:dyDescent="0.2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967.89</v>
      </c>
      <c r="E131" s="11">
        <f t="shared" ref="E131:F131" si="43">ROUND((E132*(E133/100*E134/100*E135/100)),2)</f>
        <v>967.89</v>
      </c>
      <c r="F131" s="11">
        <f t="shared" si="43"/>
        <v>967.89</v>
      </c>
      <c r="G131" s="48" t="s">
        <v>153</v>
      </c>
    </row>
    <row r="132" spans="1:7" ht="12.75" customHeight="1" x14ac:dyDescent="0.2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t="shared" ref="E133:E136" si="44">D133</f>
        <v>100</v>
      </c>
      <c r="F133" s="11">
        <f t="shared" ref="F133:F136" si="45">D133</f>
        <v>100</v>
      </c>
      <c r="G133" s="42" t="s">
        <v>0</v>
      </c>
    </row>
    <row r="134" spans="1:7" ht="12.75" customHeight="1" x14ac:dyDescent="0.2">
      <c r="A134" s="51" t="s">
        <v>440</v>
      </c>
      <c r="B134" s="19" t="s">
        <v>114</v>
      </c>
      <c r="C134" s="18" t="s">
        <v>112</v>
      </c>
      <c r="D134" s="15">
        <f t="shared" ref="D134:D135" si="46">D90</f>
        <v>158.66560762509999</v>
      </c>
      <c r="E134" s="11">
        <f t="shared" si="44"/>
        <v>158.66560762509999</v>
      </c>
      <c r="F134" s="11">
        <f t="shared" si="45"/>
        <v>158.66560762509999</v>
      </c>
      <c r="G134" s="42" t="s">
        <v>0</v>
      </c>
    </row>
    <row r="135" spans="1:7" ht="12.75" customHeight="1" x14ac:dyDescent="0.2">
      <c r="A135" s="51" t="s">
        <v>441</v>
      </c>
      <c r="B135" s="19" t="s">
        <v>116</v>
      </c>
      <c r="C135" s="18" t="s">
        <v>112</v>
      </c>
      <c r="D135" s="15">
        <f t="shared" si="46"/>
        <v>122.4248971528</v>
      </c>
      <c r="E135" s="11">
        <f t="shared" si="44"/>
        <v>122.4248971528</v>
      </c>
      <c r="F135" s="11">
        <f t="shared" si="45"/>
        <v>122.4248971528</v>
      </c>
      <c r="G135" s="42" t="s">
        <v>0</v>
      </c>
    </row>
    <row r="136" spans="1:7" ht="28.9" customHeight="1" x14ac:dyDescent="0.2">
      <c r="A136" s="51" t="s">
        <v>442</v>
      </c>
      <c r="B136" s="19" t="s">
        <v>118</v>
      </c>
      <c r="C136" s="18" t="s">
        <v>57</v>
      </c>
      <c r="D136" s="11">
        <f>Part1_1!K19</f>
        <v>614</v>
      </c>
      <c r="E136" s="11">
        <f t="shared" si="44"/>
        <v>614</v>
      </c>
      <c r="F136" s="11">
        <f t="shared" si="45"/>
        <v>614</v>
      </c>
      <c r="G136" s="42" t="s">
        <v>0</v>
      </c>
    </row>
    <row r="137" spans="1:7" ht="28.9" customHeight="1" x14ac:dyDescent="0.2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154</v>
      </c>
      <c r="B141" s="19" t="s">
        <v>103</v>
      </c>
      <c r="C141" s="18" t="s">
        <v>99</v>
      </c>
      <c r="D141" s="11">
        <f>D142*D147</f>
        <v>48394.5</v>
      </c>
      <c r="E141" s="11">
        <f>D141</f>
        <v>48394.5</v>
      </c>
      <c r="F141" s="11">
        <f>D141</f>
        <v>48394.5</v>
      </c>
      <c r="G141" s="48" t="s">
        <v>155</v>
      </c>
    </row>
    <row r="142" spans="1:7" ht="72.599999999999994" customHeight="1" x14ac:dyDescent="0.2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967.89</v>
      </c>
      <c r="E142" s="11">
        <f t="shared" ref="E142:F142" si="47">ROUND((E143*(E144/100*E145/100*E146/100)),2)</f>
        <v>967.89</v>
      </c>
      <c r="F142" s="11">
        <f t="shared" si="47"/>
        <v>967.89</v>
      </c>
      <c r="G142" s="48" t="s">
        <v>156</v>
      </c>
    </row>
    <row r="143" spans="1:7" ht="12.75" customHeight="1" x14ac:dyDescent="0.2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48">D144</f>
        <v>100</v>
      </c>
      <c r="F144" s="11">
        <f t="shared" ref="F144:F147" si="49">D144</f>
        <v>100</v>
      </c>
      <c r="G144" s="42" t="s">
        <v>0</v>
      </c>
    </row>
    <row r="145" spans="1:7" ht="12.75" customHeight="1" x14ac:dyDescent="0.2">
      <c r="A145" s="28" t="s">
        <v>450</v>
      </c>
      <c r="B145" s="19" t="s">
        <v>114</v>
      </c>
      <c r="C145" s="18" t="s">
        <v>112</v>
      </c>
      <c r="D145" s="15">
        <f t="shared" ref="D145:D146" si="50">D90</f>
        <v>158.66560762509999</v>
      </c>
      <c r="E145" s="11">
        <f t="shared" si="48"/>
        <v>158.66560762509999</v>
      </c>
      <c r="F145" s="11">
        <f t="shared" si="49"/>
        <v>158.66560762509999</v>
      </c>
      <c r="G145" s="42" t="s">
        <v>0</v>
      </c>
    </row>
    <row r="146" spans="1:7" ht="12.75" customHeight="1" x14ac:dyDescent="0.2">
      <c r="A146" s="28" t="s">
        <v>157</v>
      </c>
      <c r="B146" s="19" t="s">
        <v>116</v>
      </c>
      <c r="C146" s="18" t="s">
        <v>112</v>
      </c>
      <c r="D146" s="15">
        <f t="shared" si="50"/>
        <v>122.4248971528</v>
      </c>
      <c r="E146" s="11">
        <f t="shared" si="48"/>
        <v>122.4248971528</v>
      </c>
      <c r="F146" s="11">
        <f t="shared" si="49"/>
        <v>122.4248971528</v>
      </c>
      <c r="G146" s="42" t="s">
        <v>0</v>
      </c>
    </row>
    <row r="147" spans="1:7" ht="28.9" customHeight="1" x14ac:dyDescent="0.2">
      <c r="A147" s="28" t="s">
        <v>451</v>
      </c>
      <c r="B147" s="19" t="s">
        <v>118</v>
      </c>
      <c r="C147" s="18" t="s">
        <v>57</v>
      </c>
      <c r="D147" s="11">
        <f>Part1_1!K20</f>
        <v>50</v>
      </c>
      <c r="E147" s="11">
        <f t="shared" si="48"/>
        <v>50</v>
      </c>
      <c r="F147" s="11">
        <f t="shared" si="49"/>
        <v>50</v>
      </c>
      <c r="G147" s="42" t="s">
        <v>0</v>
      </c>
    </row>
    <row r="148" spans="1:7" ht="28.9" customHeight="1" x14ac:dyDescent="0.2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158</v>
      </c>
      <c r="B152" s="19" t="s">
        <v>103</v>
      </c>
      <c r="C152" s="18" t="s">
        <v>99</v>
      </c>
      <c r="D152" s="11">
        <f>D153*D158</f>
        <v>640422.40000000002</v>
      </c>
      <c r="E152" s="11">
        <f>D152</f>
        <v>640422.40000000002</v>
      </c>
      <c r="F152" s="11">
        <f>D152</f>
        <v>640422.40000000002</v>
      </c>
      <c r="G152" s="48" t="s">
        <v>159</v>
      </c>
    </row>
    <row r="153" spans="1:7" ht="72.599999999999994" customHeight="1" x14ac:dyDescent="0.2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20013.2</v>
      </c>
      <c r="E153" s="11">
        <f t="shared" ref="E153:F153" si="51">ROUND((E154*(E155/100*E156/100*E157/100)),2)</f>
        <v>20013.2</v>
      </c>
      <c r="F153" s="11">
        <f t="shared" si="51"/>
        <v>20013.2</v>
      </c>
      <c r="G153" s="48" t="s">
        <v>160</v>
      </c>
    </row>
    <row r="154" spans="1:7" ht="12.75" customHeight="1" x14ac:dyDescent="0.2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2">D155</f>
        <v>100</v>
      </c>
      <c r="F155" s="11">
        <f t="shared" ref="F155:F158" si="53">D155</f>
        <v>100</v>
      </c>
      <c r="G155" s="42" t="s">
        <v>0</v>
      </c>
    </row>
    <row r="156" spans="1:7" ht="12.75" customHeight="1" x14ac:dyDescent="0.2">
      <c r="A156" s="28" t="s">
        <v>459</v>
      </c>
      <c r="B156" s="19" t="s">
        <v>114</v>
      </c>
      <c r="C156" s="18" t="s">
        <v>112</v>
      </c>
      <c r="D156" s="15">
        <f t="shared" ref="D156:D157" si="54">D24</f>
        <v>82.911399131300001</v>
      </c>
      <c r="E156" s="11">
        <f t="shared" si="52"/>
        <v>82.911399131300001</v>
      </c>
      <c r="F156" s="11">
        <f t="shared" si="53"/>
        <v>82.911399131300001</v>
      </c>
      <c r="G156" s="42" t="s">
        <v>0</v>
      </c>
    </row>
    <row r="157" spans="1:7" ht="12.75" customHeight="1" x14ac:dyDescent="0.2">
      <c r="A157" s="28" t="s">
        <v>161</v>
      </c>
      <c r="B157" s="19" t="s">
        <v>116</v>
      </c>
      <c r="C157" s="18" t="s">
        <v>112</v>
      </c>
      <c r="D157" s="15">
        <f t="shared" si="54"/>
        <v>100.0144442476</v>
      </c>
      <c r="E157" s="11">
        <f t="shared" si="52"/>
        <v>100.0144442476</v>
      </c>
      <c r="F157" s="11">
        <f t="shared" si="53"/>
        <v>100.0144442476</v>
      </c>
      <c r="G157" s="42" t="s">
        <v>0</v>
      </c>
    </row>
    <row r="158" spans="1:7" ht="28.9" customHeight="1" x14ac:dyDescent="0.2">
      <c r="A158" s="28" t="s">
        <v>460</v>
      </c>
      <c r="B158" s="19" t="s">
        <v>118</v>
      </c>
      <c r="C158" s="18" t="s">
        <v>57</v>
      </c>
      <c r="D158" s="11">
        <f>Part1_1!K21</f>
        <v>32</v>
      </c>
      <c r="E158" s="11">
        <f t="shared" si="52"/>
        <v>32</v>
      </c>
      <c r="F158" s="11">
        <f t="shared" si="53"/>
        <v>32</v>
      </c>
      <c r="G158" s="42" t="s">
        <v>0</v>
      </c>
    </row>
    <row r="159" spans="1:7" ht="28.9" customHeight="1" x14ac:dyDescent="0.2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200</v>
      </c>
      <c r="B163" s="19" t="s">
        <v>103</v>
      </c>
      <c r="C163" s="18" t="s">
        <v>99</v>
      </c>
      <c r="D163" s="11">
        <f>D164*D169</f>
        <v>619204.16</v>
      </c>
      <c r="E163" s="11">
        <f>D163</f>
        <v>619204.16</v>
      </c>
      <c r="F163" s="11">
        <f>D163</f>
        <v>619204.16</v>
      </c>
      <c r="G163" s="25" t="s">
        <v>209</v>
      </c>
    </row>
    <row r="164" spans="1:7" ht="72.599999999999994" customHeight="1" x14ac:dyDescent="0.2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19350.13</v>
      </c>
      <c r="E164" s="11">
        <f t="shared" ref="E164:F164" si="55">ROUND((E165*(E166/100*E167/100*E168/100)),2)</f>
        <v>19350.13</v>
      </c>
      <c r="F164" s="11">
        <f t="shared" si="55"/>
        <v>19350.13</v>
      </c>
      <c r="G164" s="25" t="s">
        <v>210</v>
      </c>
    </row>
    <row r="165" spans="1:7" ht="12.75" customHeight="1" x14ac:dyDescent="0.2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6">D166</f>
        <v>100</v>
      </c>
      <c r="F166" s="11">
        <f t="shared" ref="F166:F169" si="57">D166</f>
        <v>100</v>
      </c>
      <c r="G166" s="42" t="s">
        <v>0</v>
      </c>
    </row>
    <row r="167" spans="1:7" ht="12.75" customHeight="1" x14ac:dyDescent="0.2">
      <c r="A167" s="28" t="s">
        <v>204</v>
      </c>
      <c r="B167" s="19" t="s">
        <v>114</v>
      </c>
      <c r="C167" s="18" t="s">
        <v>112</v>
      </c>
      <c r="D167" s="15">
        <f t="shared" ref="D167:D168" si="58">D35</f>
        <v>84.496216784400005</v>
      </c>
      <c r="E167" s="11">
        <f t="shared" si="56"/>
        <v>84.496216784400005</v>
      </c>
      <c r="F167" s="11">
        <f t="shared" si="57"/>
        <v>84.496216784400005</v>
      </c>
      <c r="G167" s="42" t="s">
        <v>0</v>
      </c>
    </row>
    <row r="168" spans="1:7" ht="12.75" customHeight="1" x14ac:dyDescent="0.2">
      <c r="A168" s="28" t="s">
        <v>205</v>
      </c>
      <c r="B168" s="19" t="s">
        <v>116</v>
      </c>
      <c r="C168" s="18" t="s">
        <v>112</v>
      </c>
      <c r="D168" s="15">
        <f t="shared" si="58"/>
        <v>99.716175117500001</v>
      </c>
      <c r="E168" s="11">
        <f t="shared" si="56"/>
        <v>99.716175117500001</v>
      </c>
      <c r="F168" s="11">
        <f t="shared" si="57"/>
        <v>99.716175117500001</v>
      </c>
      <c r="G168" s="42" t="s">
        <v>0</v>
      </c>
    </row>
    <row r="169" spans="1:7" ht="28.9" customHeight="1" x14ac:dyDescent="0.2">
      <c r="A169" s="28" t="s">
        <v>206</v>
      </c>
      <c r="B169" s="19" t="s">
        <v>118</v>
      </c>
      <c r="C169" s="18" t="s">
        <v>57</v>
      </c>
      <c r="D169" s="11">
        <f>Part1_1!K22</f>
        <v>32</v>
      </c>
      <c r="E169" s="11">
        <f t="shared" si="56"/>
        <v>32</v>
      </c>
      <c r="F169" s="11">
        <f t="shared" si="57"/>
        <v>32</v>
      </c>
      <c r="G169" s="42" t="s">
        <v>0</v>
      </c>
    </row>
    <row r="170" spans="1:7" ht="28.9" customHeight="1" x14ac:dyDescent="0.2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213</v>
      </c>
      <c r="B174" s="19" t="s">
        <v>103</v>
      </c>
      <c r="C174" s="18" t="s">
        <v>99</v>
      </c>
      <c r="D174" s="11">
        <f>D175*D180</f>
        <v>619216.64000000001</v>
      </c>
      <c r="E174" s="11">
        <f>D174</f>
        <v>619216.64000000001</v>
      </c>
      <c r="F174" s="11">
        <f>D174</f>
        <v>619216.64000000001</v>
      </c>
      <c r="G174" s="25" t="s">
        <v>222</v>
      </c>
    </row>
    <row r="175" spans="1:7" ht="72.599999999999994" customHeight="1" x14ac:dyDescent="0.2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19350.52</v>
      </c>
      <c r="E175" s="11">
        <f t="shared" ref="E175:F175" si="59">ROUND((E176*(E177/100*E178/100*E179/100)),2)</f>
        <v>19350.52</v>
      </c>
      <c r="F175" s="11">
        <f t="shared" si="59"/>
        <v>19350.52</v>
      </c>
      <c r="G175" s="25" t="s">
        <v>223</v>
      </c>
    </row>
    <row r="176" spans="1:7" ht="12.75" customHeight="1" x14ac:dyDescent="0.2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 x14ac:dyDescent="0.2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0">D177</f>
        <v>100</v>
      </c>
      <c r="F177" s="11">
        <f t="shared" ref="F177:F180" si="61">D177</f>
        <v>100</v>
      </c>
      <c r="G177" s="48" t="s">
        <v>0</v>
      </c>
    </row>
    <row r="178" spans="1:7" ht="12.75" customHeight="1" x14ac:dyDescent="0.2">
      <c r="A178" s="28" t="s">
        <v>217</v>
      </c>
      <c r="B178" s="19" t="s">
        <v>114</v>
      </c>
      <c r="C178" s="18" t="s">
        <v>112</v>
      </c>
      <c r="D178" s="15">
        <f t="shared" ref="D178:D179" si="62">D46</f>
        <v>86.260615100600006</v>
      </c>
      <c r="E178" s="11">
        <f t="shared" si="60"/>
        <v>86.260615100600006</v>
      </c>
      <c r="F178" s="11">
        <f t="shared" si="61"/>
        <v>86.260615100600006</v>
      </c>
      <c r="G178" s="48" t="s">
        <v>0</v>
      </c>
    </row>
    <row r="179" spans="1:7" ht="12.75" customHeight="1" x14ac:dyDescent="0.2">
      <c r="A179" s="28" t="s">
        <v>218</v>
      </c>
      <c r="B179" s="19" t="s">
        <v>116</v>
      </c>
      <c r="C179" s="18" t="s">
        <v>112</v>
      </c>
      <c r="D179" s="15">
        <f t="shared" si="62"/>
        <v>99.996276288700003</v>
      </c>
      <c r="E179" s="11">
        <f t="shared" si="60"/>
        <v>99.996276288700003</v>
      </c>
      <c r="F179" s="11">
        <f t="shared" si="61"/>
        <v>99.996276288700003</v>
      </c>
      <c r="G179" s="48" t="s">
        <v>0</v>
      </c>
    </row>
    <row r="180" spans="1:7" ht="28.9" customHeight="1" x14ac:dyDescent="0.2">
      <c r="A180" s="28" t="s">
        <v>219</v>
      </c>
      <c r="B180" s="19" t="s">
        <v>118</v>
      </c>
      <c r="C180" s="18" t="s">
        <v>57</v>
      </c>
      <c r="D180" s="11">
        <f>Part1_1!K23</f>
        <v>32</v>
      </c>
      <c r="E180" s="11">
        <f t="shared" si="60"/>
        <v>32</v>
      </c>
      <c r="F180" s="11">
        <f t="shared" si="61"/>
        <v>32</v>
      </c>
      <c r="G180" s="48" t="s">
        <v>0</v>
      </c>
    </row>
    <row r="181" spans="1:7" ht="28.9" customHeight="1" x14ac:dyDescent="0.2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 x14ac:dyDescent="0.2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 x14ac:dyDescent="0.2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">
      <c r="A185" s="28" t="s">
        <v>226</v>
      </c>
      <c r="B185" s="40" t="s">
        <v>103</v>
      </c>
      <c r="C185" s="39" t="s">
        <v>99</v>
      </c>
      <c r="D185" s="11">
        <f>D186*D191</f>
        <v>619822.72</v>
      </c>
      <c r="E185" s="11">
        <f>D185</f>
        <v>619822.72</v>
      </c>
      <c r="F185" s="11">
        <f>D185</f>
        <v>619822.72</v>
      </c>
      <c r="G185" s="25" t="s">
        <v>235</v>
      </c>
    </row>
    <row r="186" spans="1:7" ht="72.599999999999994" customHeight="1" x14ac:dyDescent="0.2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19369.46</v>
      </c>
      <c r="E186" s="11">
        <f t="shared" ref="E186:F186" si="63">ROUND((E187*(E188/100*E189/100*E190/100)),2)</f>
        <v>19369.46</v>
      </c>
      <c r="F186" s="11">
        <f t="shared" si="63"/>
        <v>19369.46</v>
      </c>
      <c r="G186" s="25" t="s">
        <v>236</v>
      </c>
    </row>
    <row r="187" spans="1:7" ht="12.75" customHeight="1" x14ac:dyDescent="0.2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">
      <c r="A188" s="28" t="s">
        <v>229</v>
      </c>
      <c r="B188" s="40" t="s">
        <v>111</v>
      </c>
      <c r="C188" s="39" t="s">
        <v>112</v>
      </c>
      <c r="D188" s="15">
        <f>D56</f>
        <v>100</v>
      </c>
      <c r="E188" s="11">
        <f t="shared" ref="E188:E191" si="64">D188</f>
        <v>100</v>
      </c>
      <c r="F188" s="11">
        <f t="shared" ref="F188:F191" si="65">D188</f>
        <v>100</v>
      </c>
      <c r="G188" s="42" t="s">
        <v>0</v>
      </c>
    </row>
    <row r="189" spans="1:7" ht="12.75" customHeight="1" x14ac:dyDescent="0.2">
      <c r="A189" s="28" t="s">
        <v>230</v>
      </c>
      <c r="B189" s="40" t="s">
        <v>114</v>
      </c>
      <c r="C189" s="39" t="s">
        <v>112</v>
      </c>
      <c r="D189" s="15">
        <f t="shared" ref="D189:D190" si="66">D57</f>
        <v>131.8989343245</v>
      </c>
      <c r="E189" s="11">
        <f t="shared" si="64"/>
        <v>131.8989343245</v>
      </c>
      <c r="F189" s="11">
        <f t="shared" si="65"/>
        <v>131.8989343245</v>
      </c>
      <c r="G189" s="42" t="s">
        <v>0</v>
      </c>
    </row>
    <row r="190" spans="1:7" ht="12.75" customHeight="1" x14ac:dyDescent="0.2">
      <c r="A190" s="28" t="s">
        <v>231</v>
      </c>
      <c r="B190" s="40" t="s">
        <v>116</v>
      </c>
      <c r="C190" s="39" t="s">
        <v>112</v>
      </c>
      <c r="D190" s="15">
        <f t="shared" si="66"/>
        <v>102.450332246</v>
      </c>
      <c r="E190" s="11">
        <f t="shared" si="64"/>
        <v>102.450332246</v>
      </c>
      <c r="F190" s="11">
        <f t="shared" si="65"/>
        <v>102.450332246</v>
      </c>
      <c r="G190" s="42" t="s">
        <v>0</v>
      </c>
    </row>
    <row r="191" spans="1:7" ht="28.9" customHeight="1" x14ac:dyDescent="0.2">
      <c r="A191" s="28" t="s">
        <v>232</v>
      </c>
      <c r="B191" s="40" t="s">
        <v>118</v>
      </c>
      <c r="C191" s="39" t="s">
        <v>57</v>
      </c>
      <c r="D191" s="11">
        <f>Part1_1!K24</f>
        <v>32</v>
      </c>
      <c r="E191" s="11">
        <f t="shared" si="64"/>
        <v>32</v>
      </c>
      <c r="F191" s="11">
        <f t="shared" si="65"/>
        <v>32</v>
      </c>
      <c r="G191" s="42" t="s">
        <v>0</v>
      </c>
    </row>
    <row r="192" spans="1:7" ht="28.9" customHeight="1" x14ac:dyDescent="0.2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239</v>
      </c>
      <c r="B196" s="40" t="s">
        <v>103</v>
      </c>
      <c r="C196" s="39" t="s">
        <v>99</v>
      </c>
      <c r="D196" s="11">
        <f>D197*D202</f>
        <v>619647.68000000005</v>
      </c>
      <c r="E196" s="11">
        <f>D196</f>
        <v>619647.68000000005</v>
      </c>
      <c r="F196" s="11">
        <f>D196</f>
        <v>619647.68000000005</v>
      </c>
      <c r="G196" s="25" t="s">
        <v>248</v>
      </c>
    </row>
    <row r="197" spans="1:7" ht="72.599999999999994" customHeight="1" x14ac:dyDescent="0.2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19363.990000000002</v>
      </c>
      <c r="E197" s="11">
        <f t="shared" ref="E197:F197" si="67">ROUND((E198*(E199/100*E200/100*E201/100)),2)</f>
        <v>19363.990000000002</v>
      </c>
      <c r="F197" s="11">
        <f t="shared" si="67"/>
        <v>19363.990000000002</v>
      </c>
      <c r="G197" s="25" t="s">
        <v>249</v>
      </c>
    </row>
    <row r="198" spans="1:7" ht="12.75" customHeight="1" x14ac:dyDescent="0.2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 x14ac:dyDescent="0.2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68">D199</f>
        <v>100</v>
      </c>
      <c r="F199" s="11">
        <f t="shared" ref="F199:F202" si="69">D199</f>
        <v>100</v>
      </c>
      <c r="G199" s="48" t="s">
        <v>0</v>
      </c>
    </row>
    <row r="200" spans="1:7" ht="12.75" customHeight="1" x14ac:dyDescent="0.2">
      <c r="A200" s="28" t="s">
        <v>243</v>
      </c>
      <c r="B200" s="40" t="s">
        <v>114</v>
      </c>
      <c r="C200" s="39" t="s">
        <v>112</v>
      </c>
      <c r="D200" s="15">
        <f t="shared" ref="D200:D201" si="70">D68</f>
        <v>95.961342470600002</v>
      </c>
      <c r="E200" s="11">
        <f t="shared" si="68"/>
        <v>95.961342470600002</v>
      </c>
      <c r="F200" s="11">
        <f t="shared" si="69"/>
        <v>95.961342470600002</v>
      </c>
      <c r="G200" s="48" t="s">
        <v>0</v>
      </c>
    </row>
    <row r="201" spans="1:7" ht="12.75" customHeight="1" x14ac:dyDescent="0.2">
      <c r="A201" s="28" t="s">
        <v>244</v>
      </c>
      <c r="B201" s="40" t="s">
        <v>116</v>
      </c>
      <c r="C201" s="39" t="s">
        <v>112</v>
      </c>
      <c r="D201" s="15">
        <f t="shared" si="70"/>
        <v>98.279142054000005</v>
      </c>
      <c r="E201" s="11">
        <f t="shared" si="68"/>
        <v>98.279142054000005</v>
      </c>
      <c r="F201" s="11">
        <f t="shared" si="69"/>
        <v>98.279142054000005</v>
      </c>
      <c r="G201" s="48" t="s">
        <v>0</v>
      </c>
    </row>
    <row r="202" spans="1:7" ht="28.9" customHeight="1" x14ac:dyDescent="0.2">
      <c r="A202" s="28" t="s">
        <v>245</v>
      </c>
      <c r="B202" s="40" t="s">
        <v>118</v>
      </c>
      <c r="C202" s="39" t="s">
        <v>57</v>
      </c>
      <c r="D202" s="11">
        <f>Part1_1!K25</f>
        <v>32</v>
      </c>
      <c r="E202" s="11">
        <f t="shared" si="68"/>
        <v>32</v>
      </c>
      <c r="F202" s="11">
        <f t="shared" si="69"/>
        <v>32</v>
      </c>
      <c r="G202" s="48" t="s">
        <v>0</v>
      </c>
    </row>
    <row r="203" spans="1:7" ht="28.9" customHeight="1" x14ac:dyDescent="0.2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 x14ac:dyDescent="0.2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 x14ac:dyDescent="0.2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">
      <c r="A207" s="28" t="s">
        <v>252</v>
      </c>
      <c r="B207" s="40" t="s">
        <v>103</v>
      </c>
      <c r="C207" s="39" t="s">
        <v>99</v>
      </c>
      <c r="D207" s="11">
        <f>D208*D213</f>
        <v>39812.699999999997</v>
      </c>
      <c r="E207" s="11">
        <f>D207</f>
        <v>39812.699999999997</v>
      </c>
      <c r="F207" s="11">
        <f>D207</f>
        <v>39812.699999999997</v>
      </c>
      <c r="G207" s="25" t="s">
        <v>261</v>
      </c>
    </row>
    <row r="208" spans="1:7" ht="72.599999999999994" customHeight="1" x14ac:dyDescent="0.2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19906.349999999999</v>
      </c>
      <c r="E208" s="11">
        <f t="shared" ref="E208:F208" si="71">ROUND((E209*(E210/100*E211/100*E212/100)),2)</f>
        <v>19906.349999999999</v>
      </c>
      <c r="F208" s="11">
        <f t="shared" si="71"/>
        <v>19906.349999999999</v>
      </c>
      <c r="G208" s="25" t="s">
        <v>262</v>
      </c>
    </row>
    <row r="209" spans="1:7" ht="12.75" customHeight="1" x14ac:dyDescent="0.2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 t="shared" ref="E210:E213" si="72">D210</f>
        <v>100</v>
      </c>
      <c r="F210" s="11">
        <f t="shared" ref="F210:F213" si="73">D210</f>
        <v>100</v>
      </c>
      <c r="G210" s="40" t="s">
        <v>0</v>
      </c>
    </row>
    <row r="211" spans="1:7" ht="12.75" customHeight="1" x14ac:dyDescent="0.2">
      <c r="A211" s="28" t="s">
        <v>256</v>
      </c>
      <c r="B211" s="40" t="s">
        <v>114</v>
      </c>
      <c r="C211" s="39" t="s">
        <v>112</v>
      </c>
      <c r="D211" s="15">
        <f t="shared" ref="D211:D212" si="74">D79</f>
        <v>102.9461570894</v>
      </c>
      <c r="E211" s="11">
        <f t="shared" si="72"/>
        <v>102.9461570894</v>
      </c>
      <c r="F211" s="11">
        <f t="shared" si="73"/>
        <v>102.9461570894</v>
      </c>
      <c r="G211" s="40" t="s">
        <v>0</v>
      </c>
    </row>
    <row r="212" spans="1:7" ht="12.75" customHeight="1" x14ac:dyDescent="0.2">
      <c r="A212" s="28" t="s">
        <v>257</v>
      </c>
      <c r="B212" s="40" t="s">
        <v>116</v>
      </c>
      <c r="C212" s="39" t="s">
        <v>112</v>
      </c>
      <c r="D212" s="15">
        <f t="shared" si="74"/>
        <v>107.4549701735</v>
      </c>
      <c r="E212" s="11">
        <f t="shared" si="72"/>
        <v>107.4549701735</v>
      </c>
      <c r="F212" s="11">
        <f t="shared" si="73"/>
        <v>107.4549701735</v>
      </c>
      <c r="G212" s="40" t="s">
        <v>0</v>
      </c>
    </row>
    <row r="213" spans="1:7" ht="28.9" customHeight="1" x14ac:dyDescent="0.2">
      <c r="A213" s="28" t="s">
        <v>258</v>
      </c>
      <c r="B213" s="40" t="s">
        <v>118</v>
      </c>
      <c r="C213" s="39" t="s">
        <v>57</v>
      </c>
      <c r="D213" s="11">
        <f>Part1_1!K26</f>
        <v>2</v>
      </c>
      <c r="E213" s="11">
        <f t="shared" si="72"/>
        <v>2</v>
      </c>
      <c r="F213" s="11">
        <f t="shared" si="73"/>
        <v>2</v>
      </c>
      <c r="G213" s="40" t="s">
        <v>0</v>
      </c>
    </row>
    <row r="214" spans="1:7" ht="28.9" customHeight="1" x14ac:dyDescent="0.2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322</v>
      </c>
      <c r="B218" s="19" t="s">
        <v>103</v>
      </c>
      <c r="C218" s="18" t="s">
        <v>99</v>
      </c>
      <c r="D218" s="11">
        <f>D219*D224</f>
        <v>0</v>
      </c>
      <c r="E218" s="11">
        <f>D218</f>
        <v>0</v>
      </c>
      <c r="F218" s="11">
        <f>D218</f>
        <v>0</v>
      </c>
      <c r="G218" s="25" t="s">
        <v>318</v>
      </c>
    </row>
    <row r="219" spans="1:7" ht="72.599999999999994" customHeight="1" x14ac:dyDescent="0.2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38506.910000000003</v>
      </c>
      <c r="E219" s="11">
        <f t="shared" ref="E219:F219" si="75">ROUND((E220*(E221/100*E222/100*E223/100)),2)</f>
        <v>38506.910000000003</v>
      </c>
      <c r="F219" s="11">
        <f t="shared" si="75"/>
        <v>38506.910000000003</v>
      </c>
      <c r="G219" s="25" t="s">
        <v>319</v>
      </c>
    </row>
    <row r="220" spans="1:7" ht="12.75" customHeight="1" x14ac:dyDescent="0.2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4" si="76">D221</f>
        <v>100</v>
      </c>
      <c r="F221" s="11">
        <f t="shared" ref="F221:F224" si="77">D221</f>
        <v>100</v>
      </c>
      <c r="G221" s="38" t="s">
        <v>0</v>
      </c>
    </row>
    <row r="222" spans="1:7" ht="12.75" customHeight="1" x14ac:dyDescent="0.2">
      <c r="A222" s="28" t="s">
        <v>326</v>
      </c>
      <c r="B222" s="19" t="s">
        <v>114</v>
      </c>
      <c r="C222" s="18" t="s">
        <v>112</v>
      </c>
      <c r="D222" s="45">
        <v>116.9661338762</v>
      </c>
      <c r="E222" s="11">
        <f t="shared" si="76"/>
        <v>116.9661338762</v>
      </c>
      <c r="F222" s="11">
        <f t="shared" si="77"/>
        <v>116.9661338762</v>
      </c>
      <c r="G222" s="38" t="s">
        <v>0</v>
      </c>
    </row>
    <row r="223" spans="1:7" ht="12.75" customHeight="1" x14ac:dyDescent="0.2">
      <c r="A223" s="28" t="s">
        <v>327</v>
      </c>
      <c r="B223" s="19" t="s">
        <v>116</v>
      </c>
      <c r="C223" s="18" t="s">
        <v>112</v>
      </c>
      <c r="D223" s="15">
        <v>98.658423489200004</v>
      </c>
      <c r="E223" s="11">
        <f t="shared" si="76"/>
        <v>98.658423489200004</v>
      </c>
      <c r="F223" s="11">
        <f t="shared" si="77"/>
        <v>98.658423489200004</v>
      </c>
      <c r="G223" s="38" t="s">
        <v>0</v>
      </c>
    </row>
    <row r="224" spans="1:7" ht="28.9" customHeight="1" x14ac:dyDescent="0.2">
      <c r="A224" s="28" t="s">
        <v>328</v>
      </c>
      <c r="B224" s="19" t="s">
        <v>118</v>
      </c>
      <c r="C224" s="18" t="s">
        <v>57</v>
      </c>
      <c r="D224" s="11">
        <f>Part1_1!K27</f>
        <v>0</v>
      </c>
      <c r="E224" s="11">
        <f t="shared" si="76"/>
        <v>0</v>
      </c>
      <c r="F224" s="11">
        <f t="shared" si="77"/>
        <v>0</v>
      </c>
      <c r="G224" s="38" t="s">
        <v>0</v>
      </c>
    </row>
    <row r="225" spans="1:7" ht="28.9" customHeight="1" x14ac:dyDescent="0.2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265</v>
      </c>
      <c r="B229" s="19" t="s">
        <v>103</v>
      </c>
      <c r="C229" s="18" t="s">
        <v>99</v>
      </c>
      <c r="D229" s="11">
        <f>D230*D235</f>
        <v>598280.30000000005</v>
      </c>
      <c r="E229" s="11">
        <f>D229</f>
        <v>598280.30000000005</v>
      </c>
      <c r="F229" s="11">
        <f>D229</f>
        <v>598280.30000000005</v>
      </c>
      <c r="G229" s="25" t="s">
        <v>274</v>
      </c>
    </row>
    <row r="230" spans="1:7" ht="72.599999999999994" customHeight="1" x14ac:dyDescent="0.2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59828.03</v>
      </c>
      <c r="E230" s="11">
        <f t="shared" ref="E230:F230" si="78">ROUND((E231*(E232/100*E233/100*E234/100)),2)</f>
        <v>59828.03</v>
      </c>
      <c r="F230" s="11">
        <f t="shared" si="78"/>
        <v>59828.03</v>
      </c>
      <c r="G230" s="25" t="s">
        <v>275</v>
      </c>
    </row>
    <row r="231" spans="1:7" ht="12.75" customHeight="1" x14ac:dyDescent="0.2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79">D232</f>
        <v>100</v>
      </c>
      <c r="F232" s="11">
        <f t="shared" ref="F232:F235" si="80">D232</f>
        <v>100</v>
      </c>
      <c r="G232" s="19" t="s">
        <v>0</v>
      </c>
    </row>
    <row r="233" spans="1:7" ht="12.75" customHeight="1" x14ac:dyDescent="0.2">
      <c r="A233" s="28" t="s">
        <v>269</v>
      </c>
      <c r="B233" s="19" t="s">
        <v>114</v>
      </c>
      <c r="C233" s="18" t="s">
        <v>112</v>
      </c>
      <c r="D233" s="15">
        <v>989.71256470510002</v>
      </c>
      <c r="E233" s="11">
        <f t="shared" si="79"/>
        <v>989.71256470510002</v>
      </c>
      <c r="F233" s="11">
        <f t="shared" si="80"/>
        <v>989.71256470510002</v>
      </c>
      <c r="G233" s="19" t="s">
        <v>0</v>
      </c>
    </row>
    <row r="234" spans="1:7" ht="12.75" customHeight="1" x14ac:dyDescent="0.2">
      <c r="A234" s="28" t="s">
        <v>270</v>
      </c>
      <c r="B234" s="19" t="s">
        <v>116</v>
      </c>
      <c r="C234" s="18" t="s">
        <v>112</v>
      </c>
      <c r="D234" s="15">
        <v>98.920309674099997</v>
      </c>
      <c r="E234" s="11">
        <f t="shared" si="79"/>
        <v>98.920309674099997</v>
      </c>
      <c r="F234" s="11">
        <f t="shared" si="80"/>
        <v>98.920309674099997</v>
      </c>
      <c r="G234" s="19" t="s">
        <v>0</v>
      </c>
    </row>
    <row r="235" spans="1:7" ht="28.9" customHeight="1" x14ac:dyDescent="0.2">
      <c r="A235" s="28" t="s">
        <v>271</v>
      </c>
      <c r="B235" s="19" t="s">
        <v>118</v>
      </c>
      <c r="C235" s="18" t="s">
        <v>57</v>
      </c>
      <c r="D235" s="11">
        <f>Part1_1!K28</f>
        <v>10</v>
      </c>
      <c r="E235" s="11">
        <f t="shared" si="79"/>
        <v>10</v>
      </c>
      <c r="F235" s="11">
        <f t="shared" si="80"/>
        <v>10</v>
      </c>
      <c r="G235" s="19" t="s">
        <v>0</v>
      </c>
    </row>
    <row r="236" spans="1:7" ht="28.9" customHeight="1" x14ac:dyDescent="0.2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 x14ac:dyDescent="0.2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 x14ac:dyDescent="0.2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278</v>
      </c>
      <c r="B240" s="35" t="s">
        <v>103</v>
      </c>
      <c r="C240" s="34" t="s">
        <v>99</v>
      </c>
      <c r="D240" s="11">
        <f>D241*D246</f>
        <v>4839.45</v>
      </c>
      <c r="E240" s="11">
        <f>D240</f>
        <v>4839.45</v>
      </c>
      <c r="F240" s="11">
        <f>D240</f>
        <v>4839.45</v>
      </c>
      <c r="G240" s="25" t="s">
        <v>287</v>
      </c>
    </row>
    <row r="241" spans="1:7" ht="72.599999999999994" customHeight="1" x14ac:dyDescent="0.2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967.89</v>
      </c>
      <c r="E241" s="11">
        <f t="shared" ref="E241:F241" si="81">ROUND((E242*(E243/100*E244/100*E245/100)),2)</f>
        <v>967.89</v>
      </c>
      <c r="F241" s="11">
        <f t="shared" si="81"/>
        <v>967.89</v>
      </c>
      <c r="G241" s="25" t="s">
        <v>288</v>
      </c>
    </row>
    <row r="242" spans="1:7" ht="12.75" customHeight="1" x14ac:dyDescent="0.2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2">D243</f>
        <v>100</v>
      </c>
      <c r="F243" s="11">
        <f t="shared" ref="F243:F246" si="83">D243</f>
        <v>100</v>
      </c>
      <c r="G243" s="35" t="s">
        <v>0</v>
      </c>
    </row>
    <row r="244" spans="1:7" ht="12.75" customHeight="1" x14ac:dyDescent="0.2">
      <c r="A244" s="28" t="s">
        <v>282</v>
      </c>
      <c r="B244" s="35" t="s">
        <v>114</v>
      </c>
      <c r="C244" s="34" t="s">
        <v>112</v>
      </c>
      <c r="D244" s="15">
        <f t="shared" ref="D244:D245" si="84">D90</f>
        <v>158.66560762509999</v>
      </c>
      <c r="E244" s="11">
        <f t="shared" si="82"/>
        <v>158.66560762509999</v>
      </c>
      <c r="F244" s="11">
        <f t="shared" si="83"/>
        <v>158.66560762509999</v>
      </c>
      <c r="G244" s="35" t="s">
        <v>0</v>
      </c>
    </row>
    <row r="245" spans="1:7" ht="12.75" customHeight="1" x14ac:dyDescent="0.2">
      <c r="A245" s="28" t="s">
        <v>283</v>
      </c>
      <c r="B245" s="35" t="s">
        <v>116</v>
      </c>
      <c r="C245" s="34" t="s">
        <v>112</v>
      </c>
      <c r="D245" s="15">
        <f t="shared" si="84"/>
        <v>122.4248971528</v>
      </c>
      <c r="E245" s="11">
        <f t="shared" si="82"/>
        <v>122.4248971528</v>
      </c>
      <c r="F245" s="11">
        <f t="shared" si="83"/>
        <v>122.4248971528</v>
      </c>
      <c r="G245" s="35" t="s">
        <v>0</v>
      </c>
    </row>
    <row r="246" spans="1:7" ht="28.9" customHeight="1" x14ac:dyDescent="0.2">
      <c r="A246" s="28" t="s">
        <v>284</v>
      </c>
      <c r="B246" s="35" t="s">
        <v>118</v>
      </c>
      <c r="C246" s="34" t="s">
        <v>57</v>
      </c>
      <c r="D246" s="11">
        <f>Part1_1!K29</f>
        <v>5</v>
      </c>
      <c r="E246" s="11">
        <f t="shared" si="82"/>
        <v>5</v>
      </c>
      <c r="F246" s="11">
        <f t="shared" si="83"/>
        <v>5</v>
      </c>
      <c r="G246" s="35" t="s">
        <v>0</v>
      </c>
    </row>
    <row r="247" spans="1:7" ht="28.9" customHeight="1" x14ac:dyDescent="0.2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">
      <c r="A251" s="28" t="s">
        <v>465</v>
      </c>
      <c r="B251" s="50" t="s">
        <v>103</v>
      </c>
      <c r="C251" s="49" t="s">
        <v>99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287</v>
      </c>
    </row>
    <row r="252" spans="1:7" ht="72.599999999999994" customHeight="1" x14ac:dyDescent="0.2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967.89</v>
      </c>
      <c r="E252" s="11">
        <f t="shared" ref="E252:F252" si="85">ROUND((E253*(E254/100*E255/100*E256/100)),2)</f>
        <v>967.89</v>
      </c>
      <c r="F252" s="11">
        <f t="shared" si="85"/>
        <v>967.89</v>
      </c>
      <c r="G252" s="25" t="s">
        <v>288</v>
      </c>
    </row>
    <row r="253" spans="1:7" ht="12.75" customHeight="1" x14ac:dyDescent="0.2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 x14ac:dyDescent="0.2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t="shared" ref="E254:E257" si="86">D254</f>
        <v>100</v>
      </c>
      <c r="F254" s="11">
        <f t="shared" ref="F254:F257" si="87">D254</f>
        <v>100</v>
      </c>
      <c r="G254" s="50" t="s">
        <v>0</v>
      </c>
    </row>
    <row r="255" spans="1:7" ht="12.75" customHeight="1" x14ac:dyDescent="0.2">
      <c r="A255" s="28" t="s">
        <v>469</v>
      </c>
      <c r="B255" s="50" t="s">
        <v>114</v>
      </c>
      <c r="C255" s="49" t="s">
        <v>112</v>
      </c>
      <c r="D255" s="15">
        <f t="shared" ref="D255:D256" si="88">D90</f>
        <v>158.66560762509999</v>
      </c>
      <c r="E255" s="11">
        <f t="shared" si="86"/>
        <v>158.66560762509999</v>
      </c>
      <c r="F255" s="11">
        <f t="shared" si="87"/>
        <v>158.66560762509999</v>
      </c>
      <c r="G255" s="50" t="s">
        <v>0</v>
      </c>
    </row>
    <row r="256" spans="1:7" ht="12.75" customHeight="1" x14ac:dyDescent="0.2">
      <c r="A256" s="28" t="s">
        <v>470</v>
      </c>
      <c r="B256" s="50" t="s">
        <v>116</v>
      </c>
      <c r="C256" s="49" t="s">
        <v>112</v>
      </c>
      <c r="D256" s="15">
        <f t="shared" si="88"/>
        <v>122.4248971528</v>
      </c>
      <c r="E256" s="11">
        <f t="shared" si="86"/>
        <v>122.4248971528</v>
      </c>
      <c r="F256" s="11">
        <f t="shared" si="87"/>
        <v>122.4248971528</v>
      </c>
      <c r="G256" s="50" t="s">
        <v>0</v>
      </c>
    </row>
    <row r="257" spans="1:7" ht="28.9" customHeight="1" x14ac:dyDescent="0.2">
      <c r="A257" s="28" t="s">
        <v>471</v>
      </c>
      <c r="B257" s="50" t="s">
        <v>118</v>
      </c>
      <c r="C257" s="49" t="s">
        <v>57</v>
      </c>
      <c r="D257" s="11">
        <f>Part1_1!K30</f>
        <v>0</v>
      </c>
      <c r="E257" s="11">
        <f t="shared" si="86"/>
        <v>0</v>
      </c>
      <c r="F257" s="11">
        <f t="shared" si="87"/>
        <v>0</v>
      </c>
      <c r="G257" s="50" t="s">
        <v>0</v>
      </c>
    </row>
    <row r="258" spans="1:7" ht="28.9" customHeight="1" x14ac:dyDescent="0.2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 x14ac:dyDescent="0.2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 x14ac:dyDescent="0.2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 x14ac:dyDescent="0.2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 x14ac:dyDescent="0.2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967.89</v>
      </c>
      <c r="E263" s="11">
        <f t="shared" ref="E263:F263" si="89">ROUND((E264*(E265/100*E266/100*E267/100)),2)</f>
        <v>967.89</v>
      </c>
      <c r="F263" s="11">
        <f t="shared" si="89"/>
        <v>967.89</v>
      </c>
      <c r="G263" s="25" t="s">
        <v>288</v>
      </c>
    </row>
    <row r="264" spans="1:7" ht="12.75" customHeight="1" x14ac:dyDescent="0.2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 x14ac:dyDescent="0.2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90">D265</f>
        <v>100</v>
      </c>
      <c r="F265" s="11">
        <f t="shared" ref="F265:F268" si="91">D265</f>
        <v>100</v>
      </c>
      <c r="G265" s="54" t="s">
        <v>0</v>
      </c>
    </row>
    <row r="266" spans="1:7" ht="12.75" customHeight="1" x14ac:dyDescent="0.2">
      <c r="A266" s="28" t="s">
        <v>480</v>
      </c>
      <c r="B266" s="54" t="s">
        <v>114</v>
      </c>
      <c r="C266" s="53" t="s">
        <v>112</v>
      </c>
      <c r="D266" s="15">
        <f t="shared" ref="D266:D267" si="92">D255</f>
        <v>158.66560762509999</v>
      </c>
      <c r="E266" s="11">
        <f t="shared" si="90"/>
        <v>158.66560762509999</v>
      </c>
      <c r="F266" s="11">
        <f t="shared" si="91"/>
        <v>158.66560762509999</v>
      </c>
      <c r="G266" s="54" t="s">
        <v>0</v>
      </c>
    </row>
    <row r="267" spans="1:7" ht="12.75" customHeight="1" x14ac:dyDescent="0.2">
      <c r="A267" s="28" t="s">
        <v>481</v>
      </c>
      <c r="B267" s="54" t="s">
        <v>116</v>
      </c>
      <c r="C267" s="53" t="s">
        <v>112</v>
      </c>
      <c r="D267" s="15">
        <f t="shared" si="92"/>
        <v>122.4248971528</v>
      </c>
      <c r="E267" s="11">
        <f t="shared" si="90"/>
        <v>122.4248971528</v>
      </c>
      <c r="F267" s="11">
        <f t="shared" si="91"/>
        <v>122.4248971528</v>
      </c>
      <c r="G267" s="54" t="s">
        <v>0</v>
      </c>
    </row>
    <row r="268" spans="1:7" ht="28.9" customHeight="1" x14ac:dyDescent="0.2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90"/>
        <v>0</v>
      </c>
      <c r="F268" s="11">
        <f t="shared" si="91"/>
        <v>0</v>
      </c>
      <c r="G268" s="54" t="s">
        <v>0</v>
      </c>
    </row>
    <row r="269" spans="1:7" ht="28.9" customHeight="1" x14ac:dyDescent="0.2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 x14ac:dyDescent="0.2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 x14ac:dyDescent="0.2">
      <c r="A271" s="18" t="s">
        <v>35</v>
      </c>
      <c r="B271" s="19" t="s">
        <v>162</v>
      </c>
      <c r="C271" s="18" t="s">
        <v>99</v>
      </c>
      <c r="D271" s="11">
        <v>1370022.1199999973</v>
      </c>
      <c r="E271" s="11">
        <f>D271</f>
        <v>1370022.1199999973</v>
      </c>
      <c r="F271" s="11">
        <f>D271</f>
        <v>1370022.1199999973</v>
      </c>
      <c r="G271" s="19" t="s">
        <v>0</v>
      </c>
    </row>
    <row r="272" spans="1:7" ht="12.75" customHeight="1" x14ac:dyDescent="0.2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37</v>
      </c>
      <c r="B273" s="19" t="s">
        <v>164</v>
      </c>
      <c r="C273" s="18" t="s">
        <v>99</v>
      </c>
      <c r="D273" s="11">
        <f>D271+D6</f>
        <v>27386926</v>
      </c>
      <c r="E273" s="11">
        <f>E271+E6</f>
        <v>27386926</v>
      </c>
      <c r="F273" s="11">
        <f>F271+F6</f>
        <v>27386926</v>
      </c>
      <c r="G273" s="19" t="s">
        <v>165</v>
      </c>
    </row>
    <row r="275" spans="1:7" x14ac:dyDescent="0.2">
      <c r="D275">
        <v>27386926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="60" zoomScaleNormal="100"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71" t="s">
        <v>166</v>
      </c>
      <c r="B2" s="71"/>
      <c r="C2" s="71"/>
    </row>
    <row r="3" spans="1:3" ht="11.45" customHeight="1" x14ac:dyDescent="0.2">
      <c r="A3" s="67" t="s">
        <v>0</v>
      </c>
      <c r="B3" s="67"/>
      <c r="C3" s="67"/>
    </row>
    <row r="4" spans="1:3" ht="21.6" customHeight="1" x14ac:dyDescent="0.2">
      <c r="A4" s="67" t="s">
        <v>167</v>
      </c>
      <c r="B4" s="67"/>
      <c r="C4" s="67"/>
    </row>
    <row r="5" spans="1:3" ht="21.6" customHeight="1" x14ac:dyDescent="0.2">
      <c r="A5" s="9" t="s">
        <v>91</v>
      </c>
      <c r="B5" s="9" t="s">
        <v>168</v>
      </c>
      <c r="C5" s="9" t="s">
        <v>169</v>
      </c>
    </row>
    <row r="6" spans="1:3" ht="12.75" customHeight="1" x14ac:dyDescent="0.2">
      <c r="A6" s="9" t="s">
        <v>34</v>
      </c>
      <c r="B6" s="10" t="s">
        <v>170</v>
      </c>
      <c r="C6" s="10" t="s">
        <v>171</v>
      </c>
    </row>
    <row r="7" spans="1:3" ht="12.75" customHeight="1" x14ac:dyDescent="0.2">
      <c r="A7" s="9" t="s">
        <v>35</v>
      </c>
      <c r="B7" s="10" t="s">
        <v>172</v>
      </c>
      <c r="C7" s="10" t="s">
        <v>173</v>
      </c>
    </row>
    <row r="8" spans="1:3" ht="11.45" customHeight="1" x14ac:dyDescent="0.2">
      <c r="A8" s="67" t="s">
        <v>0</v>
      </c>
      <c r="B8" s="67"/>
      <c r="C8" s="67"/>
    </row>
    <row r="9" spans="1:3" ht="21.6" customHeight="1" x14ac:dyDescent="0.2">
      <c r="A9" s="85" t="s">
        <v>174</v>
      </c>
      <c r="B9" s="85"/>
      <c r="C9" s="85"/>
    </row>
    <row r="10" spans="1:3" ht="12.75" customHeight="1" x14ac:dyDescent="0.2">
      <c r="A10" s="9" t="s">
        <v>34</v>
      </c>
      <c r="B10" s="84" t="s">
        <v>175</v>
      </c>
      <c r="C10" s="84"/>
    </row>
    <row r="11" spans="1:3" ht="12.75" customHeight="1" x14ac:dyDescent="0.2">
      <c r="A11" s="9" t="s">
        <v>35</v>
      </c>
      <c r="B11" s="84" t="s">
        <v>176</v>
      </c>
      <c r="C11" s="84"/>
    </row>
    <row r="12" spans="1:3" ht="11.45" customHeight="1" x14ac:dyDescent="0.2">
      <c r="A12" s="67" t="s">
        <v>0</v>
      </c>
      <c r="B12" s="67"/>
      <c r="C12" s="67"/>
    </row>
    <row r="13" spans="1:3" ht="21.6" customHeight="1" x14ac:dyDescent="0.2">
      <c r="A13" s="85" t="s">
        <v>177</v>
      </c>
      <c r="B13" s="85"/>
      <c r="C13" s="85"/>
    </row>
    <row r="14" spans="1:3" ht="12.75" customHeight="1" x14ac:dyDescent="0.2">
      <c r="A14" s="9" t="s">
        <v>34</v>
      </c>
      <c r="B14" s="84" t="s">
        <v>178</v>
      </c>
      <c r="C14" s="84"/>
    </row>
    <row r="15" spans="1:3" ht="11.45" customHeight="1" x14ac:dyDescent="0.2">
      <c r="A15" s="67" t="s">
        <v>0</v>
      </c>
      <c r="B15" s="67"/>
      <c r="C15" s="67"/>
    </row>
    <row r="16" spans="1:3" ht="29.45" customHeight="1" x14ac:dyDescent="0.2">
      <c r="A16" s="71" t="s">
        <v>179</v>
      </c>
      <c r="B16" s="71"/>
      <c r="C16" s="71"/>
    </row>
    <row r="17" spans="1:3" ht="10.35" customHeight="1" x14ac:dyDescent="0.2">
      <c r="A17" s="82" t="s">
        <v>0</v>
      </c>
      <c r="B17" s="82"/>
      <c r="C17" s="82"/>
    </row>
    <row r="18" spans="1:3" ht="28.9" customHeight="1" x14ac:dyDescent="0.2">
      <c r="A18" s="9" t="s">
        <v>91</v>
      </c>
      <c r="B18" s="9" t="s">
        <v>180</v>
      </c>
      <c r="C18" s="9" t="s">
        <v>181</v>
      </c>
    </row>
    <row r="19" spans="1:3" ht="12.75" customHeight="1" x14ac:dyDescent="0.2">
      <c r="A19" s="9" t="s">
        <v>34</v>
      </c>
      <c r="B19" s="10" t="s">
        <v>182</v>
      </c>
      <c r="C19" s="10" t="s">
        <v>0</v>
      </c>
    </row>
    <row r="20" spans="1:3" ht="12.75" customHeight="1" x14ac:dyDescent="0.2">
      <c r="A20" s="9" t="s">
        <v>35</v>
      </c>
      <c r="B20" s="10" t="s">
        <v>183</v>
      </c>
      <c r="C20" s="10" t="s">
        <v>0</v>
      </c>
    </row>
    <row r="21" spans="1:3" ht="28.9" customHeight="1" x14ac:dyDescent="0.2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Титульный лист</vt:lpstr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Part1_1!Область_печати</vt:lpstr>
      <vt:lpstr>Part2!Область_печати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2020-07-31T12:35:17Z</dcterms:modified>
</cp:coreProperties>
</file>